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Локальный диск\Мои учреждения\Ч_ГС\2026\ПОРТАЛ ПОСТАВЩИКОВ\Аккумулятор автомобильный\"/>
    </mc:Choice>
  </mc:AlternateContent>
  <xr:revisionPtr revIDLastSave="0" documentId="13_ncr:1_{8B65115D-7019-4E4E-8DF1-58EE77DBFB94}" xr6:coauthVersionLast="47" xr6:coauthVersionMax="47" xr10:uidLastSave="{00000000-0000-0000-0000-000000000000}"/>
  <bookViews>
    <workbookView xWindow="-108" yWindow="-108" windowWidth="23256" windowHeight="12576" tabRatio="403" firstSheet="1" activeTab="1" xr2:uid="{49A14CB8-C110-42C6-B84C-20A8C75B9FFF}"/>
  </bookViews>
  <sheets>
    <sheet name="РНМКЦ" sheetId="2" state="hidden" r:id="rId1"/>
    <sheet name="Лист" sheetId="14" r:id="rId2"/>
  </sheets>
  <definedNames>
    <definedName name="_xlnm.Print_Area" localSheetId="1">Лист!$A$1:$M$12</definedName>
    <definedName name="_xlnm.Print_Area" localSheetId="0">РНМКЦ!$A$1:$R$25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4" l="1"/>
  <c r="J5" i="14" s="1"/>
  <c r="K5" i="14" s="1"/>
  <c r="L8" i="2"/>
  <c r="M8" i="2"/>
  <c r="N8" i="2"/>
  <c r="O8" i="2"/>
  <c r="P8" i="2"/>
  <c r="R8" i="2"/>
  <c r="R16" i="2"/>
  <c r="L17" i="2"/>
  <c r="M5" i="14" l="1"/>
  <c r="M6" i="14" s="1"/>
  <c r="I8" i="14" s="1"/>
  <c r="L5" i="14"/>
</calcChain>
</file>

<file path=xl/sharedStrings.xml><?xml version="1.0" encoding="utf-8"?>
<sst xmlns="http://schemas.openxmlformats.org/spreadsheetml/2006/main" count="65" uniqueCount="49">
  <si>
    <t>№</t>
  </si>
  <si>
    <t>Ед. изм</t>
  </si>
  <si>
    <t>Наименование предмета контракта</t>
  </si>
  <si>
    <t>Коммерческие предложения (руб./ед.изм.)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</si>
  <si>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</si>
  <si>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</si>
  <si>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</si>
  <si>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</si>
  <si>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>рублей</t>
  </si>
  <si>
    <t>Данные реестра контрактов (руб./ед.изм.)</t>
  </si>
  <si>
    <t>Н(М)ЦК, ЦКЕП контракта с учетом округления цены за единицу (руб.)</t>
  </si>
  <si>
    <t>Н(М)ЦК, ЦКЕП, определяемая методом сопоставимых рыночных цен (анализа рынка)*</t>
  </si>
  <si>
    <t xml:space="preserve">Номер сведений о контракте №___ от </t>
  </si>
  <si>
    <t>Данные статистики</t>
  </si>
  <si>
    <t>Оценка однородности совокупности значений выявленных цен, используемых в расчете Н(М)ЦК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</si>
  <si>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</si>
  <si>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</si>
  <si>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Рассчет Н(М)ЦК произвел:</t>
  </si>
  <si>
    <t>ИТОГО:</t>
  </si>
  <si>
    <t>Экономист</t>
  </si>
  <si>
    <t xml:space="preserve">Кол-во </t>
  </si>
  <si>
    <t>В результате проведенного расчета Н(М)ЦК контракта составила:</t>
  </si>
  <si>
    <t xml:space="preserve">Обоснование начальной (максимальной) цены контракта (Н(М)ЦК) </t>
  </si>
  <si>
    <r>
      <rPr>
        <b/>
        <sz val="10"/>
        <color indexed="8"/>
        <rFont val="Times New Roman"/>
        <family val="1"/>
        <charset val="204"/>
      </rPr>
      <t>*</t>
    </r>
    <r>
      <rPr>
        <sz val="10"/>
        <color indexed="8"/>
        <rFont val="Times New Roman"/>
        <family val="1"/>
        <charset val="204"/>
      </rPr>
      <t xml:space="preserve"> При определении Н(М)ЦК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(Метод сопоставимых рыночных цен (анализ рынка))</t>
    </r>
  </si>
  <si>
    <t>шт</t>
  </si>
  <si>
    <t xml:space="preserve">Приложение № 3 к информационной карте документации об аукционе в электронной форме </t>
  </si>
  <si>
    <t xml:space="preserve">  Коммерческое предложение № 1  от 08.02.2019</t>
  </si>
  <si>
    <t xml:space="preserve"> Коммерческое предложение № 2  от 08.02.2019</t>
  </si>
  <si>
    <t xml:space="preserve"> Коммерческое предложение  № 3 от 08.02.2019</t>
  </si>
  <si>
    <t>р-р 28</t>
  </si>
  <si>
    <t>р-р 30</t>
  </si>
  <si>
    <t>р-р 32</t>
  </si>
  <si>
    <t>р-р 42</t>
  </si>
  <si>
    <t>р-р 44</t>
  </si>
  <si>
    <t>р-р 46</t>
  </si>
  <si>
    <t>р-р 54</t>
  </si>
  <si>
    <t xml:space="preserve">Легинсы для девочек утепленные </t>
  </si>
  <si>
    <t>В результате проведенного расчета цена контракта составила:</t>
  </si>
  <si>
    <t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(Метод сопоставимых рыночных цен (анализ рынка))</t>
  </si>
  <si>
    <t>Наименование товара</t>
  </si>
  <si>
    <t>№ п/п</t>
  </si>
  <si>
    <t xml:space="preserve">Расчет произвел: </t>
  </si>
  <si>
    <t>Радецкая Н.С.</t>
  </si>
  <si>
    <t>КТРУ/ОКПД2</t>
  </si>
  <si>
    <t>27.20.21.000</t>
  </si>
  <si>
    <t>Аккумулятор автомобильный</t>
  </si>
  <si>
    <t xml:space="preserve"> Коммерческое предложение №1</t>
  </si>
  <si>
    <t xml:space="preserve"> Коммерческое предложение №2</t>
  </si>
  <si>
    <t xml:space="preserve"> Коммерческое предложение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</si>
</sst>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#,##0.00\ &quot;₽&quot;"/>
  </numFmts>
  <fonts count="21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b/>
      <sz val="12"/>
      <color rgb="FF7030A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9" fillId="0" borderId="0" xfId="0" applyFont="1" applyAlignment="1">
      <alignment horizontal="center" vertical="top"/>
    </xf>
    <xf numFmtId="0" fontId="9" fillId="0" borderId="0" xfId="0" applyFont="1"/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10" fillId="0" borderId="0" xfId="0" applyFont="1"/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wrapText="1"/>
      <protection locked="0"/>
    </xf>
    <xf numFmtId="164" fontId="5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/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2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 wrapText="1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wrapText="1"/>
      <protection locked="0"/>
    </xf>
    <xf numFmtId="4" fontId="11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center" wrapText="1"/>
    </xf>
    <xf numFmtId="0" fontId="17" fillId="0" borderId="0" xfId="1" applyAlignment="1" applyProtection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/>
    <xf numFmtId="0" fontId="9" fillId="2" borderId="0" xfId="0" applyFont="1" applyFill="1"/>
    <xf numFmtId="166" fontId="18" fillId="0" borderId="3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top" wrapText="1"/>
    </xf>
    <xf numFmtId="166" fontId="18" fillId="2" borderId="3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vertical="center" wrapText="1"/>
    </xf>
    <xf numFmtId="0" fontId="4" fillId="0" borderId="0" xfId="0" applyFont="1"/>
    <xf numFmtId="4" fontId="19" fillId="0" borderId="4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4" fontId="15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center"/>
    </xf>
    <xf numFmtId="0" fontId="13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5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6</xdr:row>
      <xdr:rowOff>975360</xdr:rowOff>
    </xdr:from>
    <xdr:to>
      <xdr:col>14</xdr:col>
      <xdr:colOff>0</xdr:colOff>
      <xdr:row>6</xdr:row>
      <xdr:rowOff>1310640</xdr:rowOff>
    </xdr:to>
    <xdr:pic>
      <xdr:nvPicPr>
        <xdr:cNvPr id="22712" name="Picture 1">
          <a:extLst>
            <a:ext uri="{FF2B5EF4-FFF2-40B4-BE49-F238E27FC236}">
              <a16:creationId xmlns:a16="http://schemas.microsoft.com/office/drawing/2014/main" id="{F14CCE86-EF26-7BAA-3CEB-5938D443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1880" y="2301240"/>
          <a:ext cx="8686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22860</xdr:colOff>
      <xdr:row>6</xdr:row>
      <xdr:rowOff>922020</xdr:rowOff>
    </xdr:from>
    <xdr:to>
      <xdr:col>12</xdr:col>
      <xdr:colOff>1021080</xdr:colOff>
      <xdr:row>6</xdr:row>
      <xdr:rowOff>1371600</xdr:rowOff>
    </xdr:to>
    <xdr:pic>
      <xdr:nvPicPr>
        <xdr:cNvPr id="22713" name="Picture 2">
          <a:extLst>
            <a:ext uri="{FF2B5EF4-FFF2-40B4-BE49-F238E27FC236}">
              <a16:creationId xmlns:a16="http://schemas.microsoft.com/office/drawing/2014/main" id="{FCBE5F36-32B5-BC9E-735A-740F77F3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1260" y="2247900"/>
          <a:ext cx="99822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220980</xdr:colOff>
      <xdr:row>6</xdr:row>
      <xdr:rowOff>1676400</xdr:rowOff>
    </xdr:from>
    <xdr:to>
      <xdr:col>14</xdr:col>
      <xdr:colOff>1394460</xdr:colOff>
      <xdr:row>6</xdr:row>
      <xdr:rowOff>1958340</xdr:rowOff>
    </xdr:to>
    <xdr:pic>
      <xdr:nvPicPr>
        <xdr:cNvPr id="22714" name="Picture 5">
          <a:extLst>
            <a:ext uri="{FF2B5EF4-FFF2-40B4-BE49-F238E27FC236}">
              <a16:creationId xmlns:a16="http://schemas.microsoft.com/office/drawing/2014/main" id="{4D3EB5A0-4EDE-DD89-3F14-806E06E2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02280"/>
          <a:ext cx="117348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358140</xdr:colOff>
      <xdr:row>6</xdr:row>
      <xdr:rowOff>1539240</xdr:rowOff>
    </xdr:from>
    <xdr:to>
      <xdr:col>14</xdr:col>
      <xdr:colOff>449580</xdr:colOff>
      <xdr:row>6</xdr:row>
      <xdr:rowOff>1676400</xdr:rowOff>
    </xdr:to>
    <xdr:pic>
      <xdr:nvPicPr>
        <xdr:cNvPr id="22715" name="Picture 6">
          <a:extLst>
            <a:ext uri="{FF2B5EF4-FFF2-40B4-BE49-F238E27FC236}">
              <a16:creationId xmlns:a16="http://schemas.microsoft.com/office/drawing/2014/main" id="{F19CAE9B-D4B1-9129-36E9-082EA12D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865120"/>
          <a:ext cx="914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3</xdr:row>
      <xdr:rowOff>975360</xdr:rowOff>
    </xdr:from>
    <xdr:to>
      <xdr:col>11</xdr:col>
      <xdr:colOff>0</xdr:colOff>
      <xdr:row>3</xdr:row>
      <xdr:rowOff>1310640</xdr:rowOff>
    </xdr:to>
    <xdr:pic>
      <xdr:nvPicPr>
        <xdr:cNvPr id="18785" name="Picture 1">
          <a:extLst>
            <a:ext uri="{FF2B5EF4-FFF2-40B4-BE49-F238E27FC236}">
              <a16:creationId xmlns:a16="http://schemas.microsoft.com/office/drawing/2014/main" id="{5CB455DA-FCDD-F113-0F99-EB6DFEED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65020"/>
          <a:ext cx="8686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22860</xdr:colOff>
      <xdr:row>3</xdr:row>
      <xdr:rowOff>929640</xdr:rowOff>
    </xdr:from>
    <xdr:to>
      <xdr:col>9</xdr:col>
      <xdr:colOff>1021080</xdr:colOff>
      <xdr:row>3</xdr:row>
      <xdr:rowOff>1371600</xdr:rowOff>
    </xdr:to>
    <xdr:pic>
      <xdr:nvPicPr>
        <xdr:cNvPr id="18786" name="Picture 2">
          <a:extLst>
            <a:ext uri="{FF2B5EF4-FFF2-40B4-BE49-F238E27FC236}">
              <a16:creationId xmlns:a16="http://schemas.microsoft.com/office/drawing/2014/main" id="{787541D8-EE2B-D977-D38B-2123CCA6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0180" y="2019300"/>
          <a:ext cx="9982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220980</xdr:colOff>
      <xdr:row>3</xdr:row>
      <xdr:rowOff>1676400</xdr:rowOff>
    </xdr:from>
    <xdr:to>
      <xdr:col>12</xdr:col>
      <xdr:colOff>1394460</xdr:colOff>
      <xdr:row>3</xdr:row>
      <xdr:rowOff>1965960</xdr:rowOff>
    </xdr:to>
    <xdr:pic>
      <xdr:nvPicPr>
        <xdr:cNvPr id="18787" name="Picture 5">
          <a:extLst>
            <a:ext uri="{FF2B5EF4-FFF2-40B4-BE49-F238E27FC236}">
              <a16:creationId xmlns:a16="http://schemas.microsoft.com/office/drawing/2014/main" id="{3284F342-A316-B192-484A-0794E9A9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2766060"/>
          <a:ext cx="11734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358140</xdr:colOff>
      <xdr:row>3</xdr:row>
      <xdr:rowOff>1539240</xdr:rowOff>
    </xdr:from>
    <xdr:to>
      <xdr:col>12</xdr:col>
      <xdr:colOff>449580</xdr:colOff>
      <xdr:row>3</xdr:row>
      <xdr:rowOff>1676400</xdr:rowOff>
    </xdr:to>
    <xdr:pic>
      <xdr:nvPicPr>
        <xdr:cNvPr id="18788" name="Picture 6">
          <a:extLst>
            <a:ext uri="{FF2B5EF4-FFF2-40B4-BE49-F238E27FC236}">
              <a16:creationId xmlns:a16="http://schemas.microsoft.com/office/drawing/2014/main" id="{DE6D53A3-B287-9445-EEB4-27198F01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2040" y="2628900"/>
          <a:ext cx="914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220980</xdr:colOff>
      <xdr:row>3</xdr:row>
      <xdr:rowOff>1676400</xdr:rowOff>
    </xdr:from>
    <xdr:to>
      <xdr:col>12</xdr:col>
      <xdr:colOff>1394460</xdr:colOff>
      <xdr:row>3</xdr:row>
      <xdr:rowOff>1965960</xdr:rowOff>
    </xdr:to>
    <xdr:pic>
      <xdr:nvPicPr>
        <xdr:cNvPr id="18789" name="Picture 5">
          <a:extLst>
            <a:ext uri="{FF2B5EF4-FFF2-40B4-BE49-F238E27FC236}">
              <a16:creationId xmlns:a16="http://schemas.microsoft.com/office/drawing/2014/main" id="{811CDC86-4409-9FC4-261F-2BFD8059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2766060"/>
          <a:ext cx="11734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9EB9-E6F1-4B43-A92B-169860245691}">
  <dimension ref="A1:V357"/>
  <sheetViews>
    <sheetView view="pageBreakPreview" topLeftCell="A7" zoomScale="90" zoomScaleNormal="100" zoomScaleSheetLayoutView="90" workbookViewId="0">
      <selection activeCell="G15" sqref="G15"/>
    </sheetView>
  </sheetViews>
  <sheetFormatPr defaultColWidth="9.109375" defaultRowHeight="13.2" x14ac:dyDescent="0.25"/>
  <cols>
    <col min="1" max="1" width="3.109375" style="2" customWidth="1"/>
    <col min="2" max="2" width="17.6640625" style="29" customWidth="1"/>
    <col min="3" max="3" width="5.33203125" style="37" customWidth="1"/>
    <col min="4" max="4" width="6.88671875" style="37" customWidth="1"/>
    <col min="5" max="5" width="14.33203125" style="2" bestFit="1" customWidth="1"/>
    <col min="6" max="6" width="13.5546875" style="2" customWidth="1"/>
    <col min="7" max="7" width="14.6640625" style="2" customWidth="1"/>
    <col min="8" max="10" width="11.6640625" style="2" hidden="1" customWidth="1"/>
    <col min="11" max="11" width="11.44140625" style="2" hidden="1" customWidth="1"/>
    <col min="12" max="12" width="15.5546875" style="2" customWidth="1"/>
    <col min="13" max="13" width="15.44140625" style="2" customWidth="1"/>
    <col min="14" max="14" width="14.33203125" style="2" customWidth="1"/>
    <col min="15" max="15" width="22.6640625" style="2" customWidth="1"/>
    <col min="16" max="16" width="9.88671875" style="2" customWidth="1"/>
    <col min="17" max="17" width="9.109375" style="2"/>
    <col min="18" max="18" width="14.44140625" style="2" customWidth="1"/>
    <col min="19" max="19" width="12.33203125" style="2" customWidth="1"/>
    <col min="20" max="20" width="4.33203125" style="2" customWidth="1"/>
    <col min="21" max="21" width="8.6640625" style="2" customWidth="1"/>
    <col min="22" max="16384" width="9.109375" style="2"/>
  </cols>
  <sheetData>
    <row r="1" spans="1:18" ht="15" customHeight="1" x14ac:dyDescent="0.3">
      <c r="A1" s="96" t="s">
        <v>25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8" ht="8.25" customHeight="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 ht="11.2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ht="20.25" hidden="1" customHeight="1" x14ac:dyDescent="0.3">
      <c r="A4" s="16"/>
      <c r="B4" s="33"/>
      <c r="C4" s="36"/>
      <c r="D4" s="36"/>
      <c r="E4" s="16"/>
      <c r="F4" s="28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32.25" customHeight="1" x14ac:dyDescent="0.25">
      <c r="A5" s="98" t="s">
        <v>22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</row>
    <row r="6" spans="1:18" ht="39" customHeight="1" x14ac:dyDescent="0.25">
      <c r="A6" s="99" t="s">
        <v>0</v>
      </c>
      <c r="B6" s="99" t="s">
        <v>2</v>
      </c>
      <c r="C6" s="93" t="s">
        <v>1</v>
      </c>
      <c r="D6" s="93" t="s">
        <v>20</v>
      </c>
      <c r="E6" s="101" t="s">
        <v>3</v>
      </c>
      <c r="F6" s="102"/>
      <c r="G6" s="103"/>
      <c r="H6" s="101" t="s">
        <v>9</v>
      </c>
      <c r="I6" s="102"/>
      <c r="J6" s="102"/>
      <c r="K6" s="85" t="s">
        <v>13</v>
      </c>
      <c r="L6" s="104" t="s">
        <v>14</v>
      </c>
      <c r="M6" s="104"/>
      <c r="N6" s="104"/>
      <c r="O6" s="100" t="s">
        <v>11</v>
      </c>
      <c r="P6" s="100"/>
      <c r="Q6" s="100"/>
      <c r="R6" s="100"/>
    </row>
    <row r="7" spans="1:18" ht="169.2" customHeight="1" x14ac:dyDescent="0.25">
      <c r="A7" s="93"/>
      <c r="B7" s="93"/>
      <c r="C7" s="94"/>
      <c r="D7" s="94"/>
      <c r="E7" s="32" t="s">
        <v>26</v>
      </c>
      <c r="F7" s="32" t="s">
        <v>27</v>
      </c>
      <c r="G7" s="32" t="s">
        <v>28</v>
      </c>
      <c r="H7" s="3" t="s">
        <v>12</v>
      </c>
      <c r="I7" s="3" t="s">
        <v>12</v>
      </c>
      <c r="J7" s="3" t="s">
        <v>12</v>
      </c>
      <c r="K7" s="86"/>
      <c r="L7" s="3" t="s">
        <v>16</v>
      </c>
      <c r="M7" s="3" t="s">
        <v>4</v>
      </c>
      <c r="N7" s="18" t="s">
        <v>5</v>
      </c>
      <c r="O7" s="25" t="s">
        <v>15</v>
      </c>
      <c r="P7" s="26" t="s">
        <v>6</v>
      </c>
      <c r="Q7" s="26" t="s">
        <v>7</v>
      </c>
      <c r="R7" s="26" t="s">
        <v>10</v>
      </c>
    </row>
    <row r="8" spans="1:18" ht="36" customHeight="1" x14ac:dyDescent="0.25">
      <c r="A8" s="61">
        <v>1</v>
      </c>
      <c r="B8" s="56" t="s">
        <v>36</v>
      </c>
      <c r="C8" s="57" t="s">
        <v>24</v>
      </c>
      <c r="D8" s="58">
        <v>40</v>
      </c>
      <c r="E8" s="59">
        <v>200</v>
      </c>
      <c r="F8" s="59">
        <v>220</v>
      </c>
      <c r="G8" s="59">
        <v>210</v>
      </c>
      <c r="H8" s="59"/>
      <c r="I8" s="59"/>
      <c r="J8" s="59"/>
      <c r="K8" s="59"/>
      <c r="L8" s="59">
        <f>AVERAGE(E8:G8)</f>
        <v>210</v>
      </c>
      <c r="M8" s="60">
        <f>SQRT(((SUM((POWER(E8-L8,2)),(POWER(F8-L8,2)),(POWER(G8-L8,2)))/(COLUMNS(E8:G8)-1))))</f>
        <v>10</v>
      </c>
      <c r="N8" s="60">
        <f>M8/L8*100</f>
        <v>4.7619047619047619</v>
      </c>
      <c r="O8" s="54">
        <f>((D8/3)*(SUM(E8:F8:G8)))</f>
        <v>8400</v>
      </c>
      <c r="P8" s="54">
        <f>O8/D8</f>
        <v>210</v>
      </c>
      <c r="Q8" s="54">
        <v>210</v>
      </c>
      <c r="R8" s="55">
        <f>Q8*D8</f>
        <v>8400</v>
      </c>
    </row>
    <row r="9" spans="1:18" ht="18.75" customHeight="1" x14ac:dyDescent="0.25">
      <c r="A9" s="93"/>
      <c r="B9" s="47" t="s">
        <v>29</v>
      </c>
      <c r="C9" s="41"/>
      <c r="D9" s="42">
        <v>4</v>
      </c>
      <c r="E9" s="43"/>
      <c r="F9" s="43"/>
      <c r="G9" s="43"/>
      <c r="H9" s="43"/>
      <c r="I9" s="43"/>
      <c r="J9" s="43"/>
      <c r="K9" s="43"/>
      <c r="L9" s="43"/>
      <c r="M9" s="44"/>
      <c r="N9" s="44"/>
      <c r="O9" s="45"/>
      <c r="P9" s="45"/>
      <c r="Q9" s="45"/>
      <c r="R9" s="46"/>
    </row>
    <row r="10" spans="1:18" ht="16.5" customHeight="1" x14ac:dyDescent="0.25">
      <c r="A10" s="94"/>
      <c r="B10" s="47" t="s">
        <v>30</v>
      </c>
      <c r="C10" s="41"/>
      <c r="D10" s="42">
        <v>4</v>
      </c>
      <c r="E10" s="43"/>
      <c r="F10" s="43"/>
      <c r="G10" s="43"/>
      <c r="H10" s="43"/>
      <c r="I10" s="43"/>
      <c r="J10" s="43"/>
      <c r="K10" s="43"/>
      <c r="L10" s="43"/>
      <c r="M10" s="44"/>
      <c r="N10" s="44"/>
      <c r="O10" s="45"/>
      <c r="P10" s="45"/>
      <c r="Q10" s="45"/>
      <c r="R10" s="46"/>
    </row>
    <row r="11" spans="1:18" ht="18.75" customHeight="1" x14ac:dyDescent="0.25">
      <c r="A11" s="94"/>
      <c r="B11" s="47" t="s">
        <v>31</v>
      </c>
      <c r="C11" s="41"/>
      <c r="D11" s="42">
        <v>8</v>
      </c>
      <c r="E11" s="43"/>
      <c r="F11" s="43"/>
      <c r="G11" s="43"/>
      <c r="H11" s="43"/>
      <c r="I11" s="43"/>
      <c r="J11" s="43"/>
      <c r="K11" s="43"/>
      <c r="L11" s="43"/>
      <c r="M11" s="44"/>
      <c r="N11" s="44"/>
      <c r="O11" s="45"/>
      <c r="P11" s="45"/>
      <c r="Q11" s="45"/>
      <c r="R11" s="46"/>
    </row>
    <row r="12" spans="1:18" ht="15" customHeight="1" x14ac:dyDescent="0.25">
      <c r="A12" s="94"/>
      <c r="B12" s="47" t="s">
        <v>32</v>
      </c>
      <c r="C12" s="41"/>
      <c r="D12" s="42">
        <v>4</v>
      </c>
      <c r="E12" s="43"/>
      <c r="F12" s="43"/>
      <c r="G12" s="43"/>
      <c r="H12" s="43"/>
      <c r="I12" s="43"/>
      <c r="J12" s="43"/>
      <c r="K12" s="43"/>
      <c r="L12" s="43"/>
      <c r="M12" s="44"/>
      <c r="N12" s="44"/>
      <c r="O12" s="45"/>
      <c r="P12" s="45"/>
      <c r="Q12" s="45"/>
      <c r="R12" s="46"/>
    </row>
    <row r="13" spans="1:18" ht="15" customHeight="1" x14ac:dyDescent="0.25">
      <c r="A13" s="94"/>
      <c r="B13" s="47" t="s">
        <v>33</v>
      </c>
      <c r="C13" s="41"/>
      <c r="D13" s="42">
        <v>8</v>
      </c>
      <c r="E13" s="43"/>
      <c r="F13" s="43"/>
      <c r="G13" s="43"/>
      <c r="H13" s="43"/>
      <c r="I13" s="43"/>
      <c r="J13" s="43"/>
      <c r="K13" s="43"/>
      <c r="L13" s="43"/>
      <c r="M13" s="44"/>
      <c r="N13" s="44"/>
      <c r="O13" s="45"/>
      <c r="P13" s="45"/>
      <c r="Q13" s="45"/>
      <c r="R13" s="46"/>
    </row>
    <row r="14" spans="1:18" ht="16.5" customHeight="1" x14ac:dyDescent="0.25">
      <c r="A14" s="94"/>
      <c r="B14" s="47" t="s">
        <v>34</v>
      </c>
      <c r="C14" s="41"/>
      <c r="D14" s="42">
        <v>8</v>
      </c>
      <c r="E14" s="43"/>
      <c r="F14" s="43"/>
      <c r="G14" s="43"/>
      <c r="H14" s="43"/>
      <c r="I14" s="43"/>
      <c r="J14" s="43"/>
      <c r="K14" s="43"/>
      <c r="L14" s="43"/>
      <c r="M14" s="44"/>
      <c r="N14" s="44"/>
      <c r="O14" s="45"/>
      <c r="P14" s="45"/>
      <c r="Q14" s="45"/>
      <c r="R14" s="46"/>
    </row>
    <row r="15" spans="1:18" ht="14.25" customHeight="1" x14ac:dyDescent="0.25">
      <c r="A15" s="95"/>
      <c r="B15" s="47" t="s">
        <v>35</v>
      </c>
      <c r="C15" s="41"/>
      <c r="D15" s="42">
        <v>4</v>
      </c>
      <c r="E15" s="43"/>
      <c r="F15" s="43"/>
      <c r="G15" s="43"/>
      <c r="H15" s="43"/>
      <c r="I15" s="43"/>
      <c r="J15" s="43"/>
      <c r="K15" s="43"/>
      <c r="L15" s="43"/>
      <c r="M15" s="44"/>
      <c r="N15" s="44"/>
      <c r="O15" s="45"/>
      <c r="P15" s="45"/>
      <c r="Q15" s="45"/>
      <c r="R15" s="46"/>
    </row>
    <row r="16" spans="1:18" ht="27" customHeight="1" x14ac:dyDescent="0.25">
      <c r="A16" s="12"/>
      <c r="B16" s="48"/>
      <c r="C16" s="13"/>
      <c r="D16" s="31"/>
      <c r="E16" s="49"/>
      <c r="F16" s="50"/>
      <c r="G16" s="50"/>
      <c r="H16" s="50"/>
      <c r="I16" s="50"/>
      <c r="J16" s="50"/>
      <c r="K16" s="49"/>
      <c r="L16" s="51"/>
      <c r="M16" s="52"/>
      <c r="N16" s="52"/>
      <c r="O16" s="83" t="s">
        <v>18</v>
      </c>
      <c r="P16" s="83"/>
      <c r="Q16" s="84"/>
      <c r="R16" s="53">
        <f>SUM(R8:R15)</f>
        <v>8400</v>
      </c>
    </row>
    <row r="17" spans="1:18" ht="12.75" customHeight="1" x14ac:dyDescent="0.25">
      <c r="A17" s="90" t="s">
        <v>21</v>
      </c>
      <c r="B17" s="90"/>
      <c r="C17" s="90"/>
      <c r="D17" s="90"/>
      <c r="E17" s="90"/>
      <c r="F17" s="90"/>
      <c r="G17" s="90"/>
      <c r="H17" s="90"/>
      <c r="I17" s="90"/>
      <c r="J17" s="90"/>
      <c r="K17" s="19"/>
      <c r="L17" s="22">
        <f>R16</f>
        <v>8400</v>
      </c>
      <c r="M17" s="15" t="s">
        <v>8</v>
      </c>
      <c r="N17" s="15"/>
      <c r="O17" s="15"/>
      <c r="P17" s="15"/>
      <c r="Q17" s="15"/>
      <c r="R17" s="14"/>
    </row>
    <row r="18" spans="1:18" ht="31.95" customHeight="1" x14ac:dyDescent="0.25">
      <c r="A18" s="91" t="s">
        <v>23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2.75" customHeight="1" x14ac:dyDescent="0.25">
      <c r="A19" s="20"/>
      <c r="B19" s="34"/>
      <c r="C19" s="36"/>
      <c r="D19" s="36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ht="12" customHeight="1" x14ac:dyDescent="0.3">
      <c r="A20" s="11" t="s">
        <v>17</v>
      </c>
      <c r="B20" s="39"/>
      <c r="E20" s="29" t="s">
        <v>19</v>
      </c>
      <c r="F20" s="6"/>
      <c r="L20" s="30"/>
      <c r="M20" s="6"/>
      <c r="N20" s="6"/>
      <c r="O20" s="6"/>
    </row>
    <row r="21" spans="1:18" ht="12" customHeight="1" x14ac:dyDescent="0.3">
      <c r="A21" s="88"/>
      <c r="B21" s="88"/>
      <c r="C21" s="88"/>
      <c r="E21" s="8"/>
      <c r="F21" s="9"/>
      <c r="G21" s="5"/>
      <c r="H21" s="5"/>
      <c r="I21" s="5"/>
      <c r="J21" s="5"/>
      <c r="K21" s="5"/>
      <c r="L21" s="22"/>
      <c r="M21" s="21"/>
      <c r="N21" s="21"/>
      <c r="O21" s="21"/>
      <c r="P21" s="5"/>
      <c r="Q21" s="5"/>
      <c r="R21" s="5"/>
    </row>
    <row r="22" spans="1:18" ht="12" customHeight="1" x14ac:dyDescent="0.3">
      <c r="A22" s="7"/>
      <c r="B22" s="35"/>
      <c r="C22" s="38"/>
      <c r="E22" s="8"/>
      <c r="F22" s="9"/>
      <c r="G22" s="5"/>
      <c r="H22" s="5"/>
      <c r="I22" s="5"/>
      <c r="J22" s="5"/>
      <c r="K22" s="5"/>
      <c r="L22" s="10"/>
      <c r="M22" s="10"/>
      <c r="N22" s="10"/>
      <c r="O22" s="10"/>
      <c r="P22" s="5"/>
      <c r="Q22" s="5"/>
      <c r="R22" s="5"/>
    </row>
    <row r="23" spans="1:18" ht="12" customHeight="1" x14ac:dyDescent="0.3">
      <c r="A23" s="7"/>
      <c r="B23" s="35"/>
      <c r="C23" s="38"/>
      <c r="E23" s="8"/>
      <c r="F23" s="9"/>
      <c r="G23" s="5"/>
      <c r="H23" s="5"/>
      <c r="I23" s="5"/>
      <c r="J23" s="5"/>
      <c r="K23" s="5"/>
      <c r="L23" s="10"/>
      <c r="M23" s="10"/>
      <c r="N23" s="10"/>
      <c r="O23" s="10"/>
      <c r="P23" s="5"/>
      <c r="Q23" s="5"/>
      <c r="R23" s="5"/>
    </row>
    <row r="24" spans="1:18" ht="24.75" customHeight="1" x14ac:dyDescent="0.3">
      <c r="A24" s="87"/>
      <c r="B24" s="87"/>
      <c r="C24" s="89"/>
      <c r="D24" s="89"/>
      <c r="E24" s="89"/>
      <c r="F24" s="89"/>
      <c r="L24" s="24"/>
      <c r="M24" s="6"/>
      <c r="N24" s="6"/>
      <c r="O24" s="6"/>
    </row>
    <row r="25" spans="1:18" ht="18" customHeight="1" x14ac:dyDescent="0.3">
      <c r="A25" s="88"/>
      <c r="B25" s="88"/>
      <c r="C25" s="88"/>
      <c r="E25" s="8"/>
      <c r="F25" s="9"/>
      <c r="G25" s="5"/>
      <c r="H25" s="5"/>
      <c r="I25" s="5"/>
      <c r="J25" s="5"/>
      <c r="K25" s="5"/>
      <c r="L25" s="17"/>
      <c r="M25" s="21"/>
      <c r="N25" s="21"/>
      <c r="O25" s="21"/>
      <c r="P25" s="5"/>
      <c r="Q25" s="5"/>
      <c r="R25" s="5"/>
    </row>
    <row r="27" spans="1:18" x14ac:dyDescent="0.25">
      <c r="B27" s="2"/>
      <c r="C27" s="2"/>
      <c r="D27" s="2"/>
    </row>
    <row r="30" spans="1:18" x14ac:dyDescent="0.25">
      <c r="B30" s="2"/>
      <c r="C30" s="2"/>
      <c r="D30" s="2"/>
    </row>
    <row r="36" spans="2:4" ht="14.25" customHeight="1" x14ac:dyDescent="0.25"/>
    <row r="37" spans="2:4" ht="16.5" customHeight="1" x14ac:dyDescent="0.25"/>
    <row r="38" spans="2:4" ht="16.5" customHeight="1" x14ac:dyDescent="0.25">
      <c r="B38" s="2"/>
      <c r="C38" s="2"/>
      <c r="D38" s="2"/>
    </row>
    <row r="39" spans="2:4" ht="18.75" customHeight="1" x14ac:dyDescent="0.25">
      <c r="B39" s="2"/>
      <c r="C39" s="2"/>
      <c r="D39" s="2"/>
    </row>
    <row r="40" spans="2:4" ht="12.75" customHeight="1" x14ac:dyDescent="0.25"/>
    <row r="41" spans="2:4" ht="29.25" customHeight="1" x14ac:dyDescent="0.25"/>
    <row r="42" spans="2:4" ht="28.5" customHeight="1" x14ac:dyDescent="0.25"/>
    <row r="43" spans="2:4" ht="14.25" customHeight="1" x14ac:dyDescent="0.25"/>
    <row r="44" spans="2:4" ht="14.25" customHeight="1" x14ac:dyDescent="0.25">
      <c r="B44" s="2"/>
      <c r="C44" s="2"/>
      <c r="D44" s="2"/>
    </row>
    <row r="45" spans="2:4" ht="28.5" customHeight="1" x14ac:dyDescent="0.25"/>
    <row r="46" spans="2:4" ht="14.25" customHeight="1" x14ac:dyDescent="0.25"/>
    <row r="49" spans="1:18" x14ac:dyDescent="0.25">
      <c r="B49" s="2"/>
      <c r="C49" s="2"/>
      <c r="D49" s="2"/>
    </row>
    <row r="50" spans="1:18" x14ac:dyDescent="0.25">
      <c r="B50" s="2"/>
      <c r="C50" s="2"/>
      <c r="D50" s="2"/>
    </row>
    <row r="51" spans="1:18" ht="13.5" customHeight="1" x14ac:dyDescent="0.25"/>
    <row r="52" spans="1:18" ht="11.25" customHeight="1" x14ac:dyDescent="0.25"/>
    <row r="53" spans="1:18" x14ac:dyDescent="0.25">
      <c r="B53" s="2"/>
      <c r="C53" s="2"/>
      <c r="D53" s="2"/>
    </row>
    <row r="54" spans="1:18" s="40" customFormat="1" x14ac:dyDescent="0.25">
      <c r="A54" s="2"/>
      <c r="B54" s="29"/>
      <c r="C54" s="37"/>
      <c r="D54" s="37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s="40" customFormat="1" ht="28.5" customHeight="1" x14ac:dyDescent="0.25">
      <c r="A55" s="2"/>
      <c r="B55" s="29"/>
      <c r="C55" s="37"/>
      <c r="D55" s="3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s="40" customFormat="1" x14ac:dyDescent="0.25">
      <c r="A56" s="2"/>
      <c r="B56" s="29"/>
      <c r="C56" s="37"/>
      <c r="D56" s="37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62" spans="1:18" ht="16.5" customHeight="1" x14ac:dyDescent="0.25"/>
    <row r="63" spans="1:18" ht="14.25" customHeight="1" x14ac:dyDescent="0.25"/>
    <row r="105" ht="25.5" customHeight="1" x14ac:dyDescent="0.25"/>
    <row r="124" spans="1:18" s="40" customFormat="1" x14ac:dyDescent="0.25">
      <c r="A124" s="2"/>
      <c r="B124" s="29"/>
      <c r="C124" s="37"/>
      <c r="D124" s="37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31" ht="42" customHeight="1" x14ac:dyDescent="0.25"/>
    <row r="226" spans="1:19" x14ac:dyDescent="0.25">
      <c r="S226" s="40"/>
    </row>
    <row r="237" spans="1:19" s="40" customFormat="1" x14ac:dyDescent="0.25">
      <c r="A237" s="2"/>
      <c r="B237" s="29"/>
      <c r="C237" s="37"/>
      <c r="D237" s="37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9" spans="1:19" s="40" customFormat="1" x14ac:dyDescent="0.25">
      <c r="A239" s="2"/>
      <c r="B239" s="29"/>
      <c r="C239" s="37"/>
      <c r="D239" s="37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76" ht="63.75" customHeight="1" x14ac:dyDescent="0.25"/>
    <row r="277" ht="2.25" customHeight="1" x14ac:dyDescent="0.25"/>
    <row r="278" ht="33" customHeight="1" x14ac:dyDescent="0.25"/>
    <row r="297" ht="25.5" customHeight="1" x14ac:dyDescent="0.25"/>
    <row r="300" ht="14.25" customHeight="1" x14ac:dyDescent="0.25"/>
    <row r="301" ht="15.75" customHeight="1" x14ac:dyDescent="0.25"/>
    <row r="305" ht="27.75" customHeight="1" x14ac:dyDescent="0.25"/>
    <row r="306" ht="14.25" customHeight="1" x14ac:dyDescent="0.25"/>
    <row r="309" ht="13.5" customHeight="1" x14ac:dyDescent="0.25"/>
    <row r="317" ht="25.5" customHeight="1" x14ac:dyDescent="0.25"/>
    <row r="318" ht="25.5" customHeight="1" x14ac:dyDescent="0.25"/>
    <row r="323" ht="25.5" customHeight="1" x14ac:dyDescent="0.25"/>
    <row r="328" ht="13.5" customHeight="1" x14ac:dyDescent="0.25"/>
    <row r="329" ht="13.5" customHeight="1" x14ac:dyDescent="0.25"/>
    <row r="332" ht="14.25" customHeight="1" x14ac:dyDescent="0.25"/>
    <row r="348" spans="1:22" s="1" customFormat="1" x14ac:dyDescent="0.25">
      <c r="A348" s="2"/>
      <c r="B348" s="29"/>
      <c r="C348" s="37"/>
      <c r="D348" s="37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7"/>
      <c r="U348" s="23"/>
      <c r="V348" s="23"/>
    </row>
    <row r="349" spans="1:22" s="4" customFormat="1" ht="15.75" customHeight="1" x14ac:dyDescent="0.25">
      <c r="A349" s="2"/>
      <c r="B349" s="29"/>
      <c r="C349" s="37"/>
      <c r="D349" s="37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22" ht="30.75" customHeight="1" x14ac:dyDescent="0.25"/>
    <row r="353" spans="1:18" s="5" customFormat="1" ht="13.8" x14ac:dyDescent="0.25">
      <c r="A353" s="2"/>
      <c r="B353" s="29"/>
      <c r="C353" s="37"/>
      <c r="D353" s="37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s="5" customFormat="1" ht="13.8" x14ac:dyDescent="0.25">
      <c r="A354" s="2"/>
      <c r="B354" s="29"/>
      <c r="C354" s="37"/>
      <c r="D354" s="37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s="5" customFormat="1" ht="11.25" customHeight="1" x14ac:dyDescent="0.25">
      <c r="A355" s="2"/>
      <c r="B355" s="29"/>
      <c r="C355" s="37"/>
      <c r="D355" s="37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9.5" customHeight="1" x14ac:dyDescent="0.25"/>
    <row r="357" spans="1:18" s="5" customFormat="1" ht="13.8" x14ac:dyDescent="0.25">
      <c r="A357" s="2"/>
      <c r="B357" s="29"/>
      <c r="C357" s="37"/>
      <c r="D357" s="37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</sheetData>
  <mergeCells count="20">
    <mergeCell ref="A1:R1"/>
    <mergeCell ref="A2:R3"/>
    <mergeCell ref="A5:R5"/>
    <mergeCell ref="A6:A7"/>
    <mergeCell ref="B6:B7"/>
    <mergeCell ref="C6:C7"/>
    <mergeCell ref="O6:R6"/>
    <mergeCell ref="E6:G6"/>
    <mergeCell ref="L6:N6"/>
    <mergeCell ref="H6:J6"/>
    <mergeCell ref="O16:Q16"/>
    <mergeCell ref="K6:K7"/>
    <mergeCell ref="A24:B24"/>
    <mergeCell ref="A25:C25"/>
    <mergeCell ref="C24:F24"/>
    <mergeCell ref="A17:J17"/>
    <mergeCell ref="A18:R18"/>
    <mergeCell ref="A21:C21"/>
    <mergeCell ref="D6:D7"/>
    <mergeCell ref="A9:A15"/>
  </mergeCells>
  <phoneticPr fontId="0" type="noConversion"/>
  <pageMargins left="0.51181102362204722" right="0.51181102362204722" top="0.35433070866141736" bottom="0.35433070866141736" header="0.31496062992125984" footer="0.31496062992125984"/>
  <pageSetup paperSize="9" scale="60" fitToWidth="0" fitToHeight="0" orientation="landscape" r:id="rId1"/>
  <rowBreaks count="1" manualBreakCount="1">
    <brk id="24" min="1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1D8F-29E3-4323-BF0B-E6B89C8C8E1D}">
  <sheetPr>
    <tabColor rgb="FFFFFF00"/>
    <pageSetUpPr fitToPage="1"/>
  </sheetPr>
  <dimension ref="A1:Q344"/>
  <sheetViews>
    <sheetView tabSelected="1" view="pageBreakPreview" zoomScaleNormal="100" zoomScaleSheetLayoutView="100" workbookViewId="0">
      <selection activeCell="H6" sqref="H6"/>
    </sheetView>
  </sheetViews>
  <sheetFormatPr defaultColWidth="9.109375" defaultRowHeight="13.2" x14ac:dyDescent="0.25"/>
  <cols>
    <col min="1" max="1" width="4.44140625" style="29" customWidth="1"/>
    <col min="2" max="2" width="25.77734375" style="29" customWidth="1"/>
    <col min="3" max="3" width="21.6640625" style="29" customWidth="1"/>
    <col min="4" max="4" width="5.33203125" style="37" customWidth="1"/>
    <col min="5" max="5" width="6.88671875" style="37" customWidth="1"/>
    <col min="6" max="7" width="17.33203125" style="29" customWidth="1"/>
    <col min="8" max="8" width="17.44140625" style="29" customWidth="1"/>
    <col min="9" max="9" width="15.5546875" style="29" customWidth="1"/>
    <col min="10" max="10" width="15.44140625" style="29" customWidth="1"/>
    <col min="11" max="11" width="14.33203125" style="29" customWidth="1"/>
    <col min="12" max="12" width="15.6640625" style="29" customWidth="1"/>
    <col min="13" max="13" width="22.6640625" style="29" customWidth="1"/>
    <col min="14" max="14" width="12.33203125" style="29" customWidth="1"/>
    <col min="15" max="15" width="4.33203125" style="29" customWidth="1"/>
    <col min="16" max="16" width="8.6640625" style="29" customWidth="1"/>
    <col min="17" max="16384" width="9.109375" style="29"/>
  </cols>
  <sheetData>
    <row r="1" spans="1:13" ht="11.25" customHeight="1" x14ac:dyDescent="0.3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 ht="36" customHeight="1" x14ac:dyDescent="0.25">
      <c r="A2" s="98" t="s">
        <v>22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39" customHeight="1" x14ac:dyDescent="0.25">
      <c r="A3" s="99" t="s">
        <v>40</v>
      </c>
      <c r="B3" s="106" t="s">
        <v>39</v>
      </c>
      <c r="C3" s="85" t="s">
        <v>43</v>
      </c>
      <c r="D3" s="85" t="s">
        <v>1</v>
      </c>
      <c r="E3" s="85" t="s">
        <v>20</v>
      </c>
      <c r="F3" s="101" t="s">
        <v>3</v>
      </c>
      <c r="G3" s="102"/>
      <c r="H3" s="103"/>
      <c r="I3" s="104" t="s">
        <v>14</v>
      </c>
      <c r="J3" s="104"/>
      <c r="K3" s="104"/>
      <c r="L3" s="100" t="s">
        <v>11</v>
      </c>
      <c r="M3" s="100"/>
    </row>
    <row r="4" spans="1:13" ht="149.4" customHeight="1" x14ac:dyDescent="0.25">
      <c r="A4" s="93"/>
      <c r="B4" s="85"/>
      <c r="C4" s="107"/>
      <c r="D4" s="86"/>
      <c r="E4" s="86"/>
      <c r="F4" s="79" t="s">
        <v>46</v>
      </c>
      <c r="G4" s="79" t="s">
        <v>47</v>
      </c>
      <c r="H4" s="79" t="s">
        <v>48</v>
      </c>
      <c r="I4" s="3" t="s">
        <v>16</v>
      </c>
      <c r="J4" s="3" t="s">
        <v>4</v>
      </c>
      <c r="K4" s="18" t="s">
        <v>5</v>
      </c>
      <c r="L4" s="69" t="s">
        <v>6</v>
      </c>
      <c r="M4" s="80" t="s">
        <v>15</v>
      </c>
    </row>
    <row r="5" spans="1:13" ht="30" customHeight="1" x14ac:dyDescent="0.25">
      <c r="A5" s="3">
        <v>1</v>
      </c>
      <c r="B5" s="3" t="s">
        <v>45</v>
      </c>
      <c r="C5" s="3" t="s">
        <v>44</v>
      </c>
      <c r="D5" s="69" t="s">
        <v>24</v>
      </c>
      <c r="E5" s="69">
        <v>2</v>
      </c>
      <c r="F5" s="70">
        <v>19900</v>
      </c>
      <c r="G5" s="70">
        <v>21800</v>
      </c>
      <c r="H5" s="70">
        <v>19300</v>
      </c>
      <c r="I5" s="71">
        <f>ROUND((F5+G5+H5)/3,2)</f>
        <v>20333.330000000002</v>
      </c>
      <c r="J5" s="71">
        <f>SQRT(((SUM((POWER(F5-I5,2)),(POWER(G5-I5,2)),(POWER(H5-I5,2)))/(COLUMNS(F5:H5)-1))))</f>
        <v>1305.1181300365113</v>
      </c>
      <c r="K5" s="71">
        <f>J5/I5*100</f>
        <v>6.4186148065098596</v>
      </c>
      <c r="L5" s="81">
        <f>I5</f>
        <v>20333.330000000002</v>
      </c>
      <c r="M5" s="82">
        <f>E5*I5</f>
        <v>40666.660000000003</v>
      </c>
    </row>
    <row r="6" spans="1:13" ht="19.95" customHeight="1" x14ac:dyDescent="0.25">
      <c r="A6" s="108" t="s">
        <v>18</v>
      </c>
      <c r="B6" s="109"/>
      <c r="C6" s="109"/>
      <c r="D6" s="109"/>
      <c r="E6" s="110"/>
      <c r="F6" s="67"/>
      <c r="G6" s="46"/>
      <c r="H6" s="46"/>
      <c r="I6" s="46"/>
      <c r="J6" s="72"/>
      <c r="K6" s="72"/>
      <c r="L6" s="63"/>
      <c r="M6" s="46">
        <f>SUM(M5:M5)</f>
        <v>40666.660000000003</v>
      </c>
    </row>
    <row r="7" spans="1:13" ht="11.4" customHeight="1" x14ac:dyDescent="0.25">
      <c r="A7" s="64"/>
      <c r="B7" s="64"/>
      <c r="C7" s="64"/>
      <c r="D7" s="64"/>
      <c r="E7" s="64"/>
      <c r="F7" s="62"/>
      <c r="G7" s="62"/>
      <c r="H7" s="62"/>
      <c r="I7" s="62"/>
      <c r="J7" s="73"/>
      <c r="K7" s="73"/>
      <c r="L7" s="65"/>
      <c r="M7" s="62"/>
    </row>
    <row r="8" spans="1:13" ht="18.600000000000001" customHeight="1" x14ac:dyDescent="0.25">
      <c r="A8" s="90" t="s">
        <v>37</v>
      </c>
      <c r="B8" s="90"/>
      <c r="C8" s="90"/>
      <c r="D8" s="90"/>
      <c r="E8" s="90"/>
      <c r="F8" s="90"/>
      <c r="G8" s="90"/>
      <c r="H8" s="90"/>
      <c r="I8" s="68">
        <f>M6</f>
        <v>40666.660000000003</v>
      </c>
      <c r="J8" s="15" t="s">
        <v>8</v>
      </c>
      <c r="K8" s="15"/>
      <c r="L8" s="15"/>
      <c r="M8" s="15"/>
    </row>
    <row r="9" spans="1:13" ht="51.75" customHeight="1" x14ac:dyDescent="0.25">
      <c r="A9" s="111" t="s">
        <v>38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</row>
    <row r="10" spans="1:13" ht="12.75" customHeight="1" x14ac:dyDescent="0.25">
      <c r="A10" s="34"/>
      <c r="B10" s="34"/>
      <c r="C10" s="34"/>
      <c r="D10" s="36"/>
      <c r="E10" s="36"/>
      <c r="F10" s="34"/>
      <c r="G10" s="34"/>
      <c r="H10" s="34"/>
      <c r="I10" s="34"/>
      <c r="J10" s="34"/>
      <c r="K10" s="34"/>
      <c r="L10" s="34"/>
      <c r="M10" s="34"/>
    </row>
    <row r="11" spans="1:13" ht="12" customHeight="1" x14ac:dyDescent="0.3">
      <c r="A11" s="11" t="s">
        <v>41</v>
      </c>
      <c r="B11" s="39"/>
      <c r="C11" s="39"/>
      <c r="D11" s="37" t="s">
        <v>42</v>
      </c>
      <c r="F11" s="66"/>
      <c r="G11" s="66"/>
      <c r="H11" s="66"/>
      <c r="I11" s="30"/>
      <c r="J11" s="74"/>
      <c r="K11" s="74"/>
      <c r="M11" s="74"/>
    </row>
    <row r="12" spans="1:13" ht="12" customHeight="1" x14ac:dyDescent="0.3">
      <c r="A12" s="88"/>
      <c r="B12" s="88"/>
      <c r="C12" s="88"/>
      <c r="D12" s="88"/>
      <c r="F12" s="8"/>
      <c r="G12" s="9"/>
      <c r="H12" s="5"/>
      <c r="I12" s="22"/>
      <c r="J12" s="21"/>
      <c r="K12" s="21"/>
      <c r="L12" s="5"/>
      <c r="M12" s="21"/>
    </row>
    <row r="14" spans="1:13" x14ac:dyDescent="0.25">
      <c r="D14" s="29"/>
      <c r="E14" s="29"/>
    </row>
    <row r="17" spans="4:5" x14ac:dyDescent="0.25">
      <c r="D17" s="29"/>
      <c r="E17" s="29"/>
    </row>
    <row r="23" spans="4:5" ht="14.25" customHeight="1" x14ac:dyDescent="0.25"/>
    <row r="24" spans="4:5" ht="16.5" customHeight="1" x14ac:dyDescent="0.25"/>
    <row r="25" spans="4:5" ht="16.5" customHeight="1" x14ac:dyDescent="0.25">
      <c r="D25" s="29"/>
      <c r="E25" s="29"/>
    </row>
    <row r="26" spans="4:5" ht="18.75" customHeight="1" x14ac:dyDescent="0.25">
      <c r="D26" s="29"/>
      <c r="E26" s="29"/>
    </row>
    <row r="27" spans="4:5" ht="12.75" customHeight="1" x14ac:dyDescent="0.25"/>
    <row r="28" spans="4:5" ht="29.25" customHeight="1" x14ac:dyDescent="0.25"/>
    <row r="29" spans="4:5" ht="28.5" customHeight="1" x14ac:dyDescent="0.25"/>
    <row r="30" spans="4:5" ht="14.25" customHeight="1" x14ac:dyDescent="0.25"/>
    <row r="31" spans="4:5" ht="14.25" customHeight="1" x14ac:dyDescent="0.25">
      <c r="D31" s="29"/>
      <c r="E31" s="29"/>
    </row>
    <row r="32" spans="4:5" ht="28.5" customHeight="1" x14ac:dyDescent="0.25"/>
    <row r="33" spans="1:13" ht="14.25" customHeight="1" x14ac:dyDescent="0.25"/>
    <row r="36" spans="1:13" x14ac:dyDescent="0.25">
      <c r="D36" s="29"/>
      <c r="E36" s="29"/>
    </row>
    <row r="37" spans="1:13" x14ac:dyDescent="0.25">
      <c r="D37" s="29"/>
      <c r="E37" s="29"/>
    </row>
    <row r="38" spans="1:13" ht="13.5" customHeight="1" x14ac:dyDescent="0.25"/>
    <row r="39" spans="1:13" ht="11.25" customHeight="1" x14ac:dyDescent="0.25"/>
    <row r="40" spans="1:13" x14ac:dyDescent="0.25">
      <c r="D40" s="29"/>
      <c r="E40" s="29"/>
    </row>
    <row r="41" spans="1:13" s="75" customFormat="1" x14ac:dyDescent="0.25">
      <c r="A41" s="29"/>
      <c r="B41" s="29"/>
      <c r="C41" s="29"/>
      <c r="D41" s="37"/>
      <c r="E41" s="37"/>
      <c r="F41" s="29"/>
      <c r="G41" s="29"/>
      <c r="H41" s="29"/>
      <c r="I41" s="29"/>
      <c r="J41" s="29"/>
      <c r="K41" s="29"/>
      <c r="L41" s="29"/>
      <c r="M41" s="29"/>
    </row>
    <row r="42" spans="1:13" s="75" customFormat="1" ht="28.5" customHeight="1" x14ac:dyDescent="0.25">
      <c r="A42" s="29"/>
      <c r="B42" s="29"/>
      <c r="C42" s="29"/>
      <c r="D42" s="37"/>
      <c r="E42" s="37"/>
      <c r="F42" s="29"/>
      <c r="G42" s="29"/>
      <c r="H42" s="29"/>
      <c r="I42" s="29"/>
      <c r="J42" s="29"/>
      <c r="K42" s="29"/>
      <c r="L42" s="29"/>
      <c r="M42" s="29"/>
    </row>
    <row r="43" spans="1:13" s="75" customFormat="1" x14ac:dyDescent="0.25">
      <c r="A43" s="29"/>
      <c r="B43" s="29"/>
      <c r="C43" s="29"/>
      <c r="D43" s="37"/>
      <c r="E43" s="37"/>
      <c r="F43" s="29"/>
      <c r="G43" s="29"/>
      <c r="H43" s="29"/>
      <c r="I43" s="29"/>
      <c r="J43" s="29"/>
      <c r="K43" s="29"/>
      <c r="L43" s="29"/>
      <c r="M43" s="29"/>
    </row>
    <row r="49" ht="16.5" customHeight="1" x14ac:dyDescent="0.25"/>
    <row r="50" ht="14.25" customHeight="1" x14ac:dyDescent="0.25"/>
    <row r="92" ht="25.5" customHeight="1" x14ac:dyDescent="0.25"/>
    <row r="111" spans="1:13" s="75" customFormat="1" x14ac:dyDescent="0.25">
      <c r="A111" s="29"/>
      <c r="B111" s="29"/>
      <c r="C111" s="29"/>
      <c r="D111" s="37"/>
      <c r="E111" s="37"/>
      <c r="F111" s="29"/>
      <c r="G111" s="29"/>
      <c r="H111" s="29"/>
      <c r="I111" s="29"/>
      <c r="J111" s="29"/>
      <c r="K111" s="29"/>
      <c r="L111" s="29"/>
      <c r="M111" s="29"/>
    </row>
    <row r="118" ht="42" customHeight="1" x14ac:dyDescent="0.25"/>
    <row r="213" spans="1:14" x14ac:dyDescent="0.25">
      <c r="N213" s="75"/>
    </row>
    <row r="224" spans="1:14" s="75" customFormat="1" x14ac:dyDescent="0.25">
      <c r="A224" s="29"/>
      <c r="B224" s="29"/>
      <c r="C224" s="29"/>
      <c r="D224" s="37"/>
      <c r="E224" s="37"/>
      <c r="F224" s="29"/>
      <c r="G224" s="29"/>
      <c r="H224" s="29"/>
      <c r="I224" s="29"/>
      <c r="J224" s="29"/>
      <c r="K224" s="29"/>
      <c r="L224" s="29"/>
      <c r="M224" s="29"/>
    </row>
    <row r="226" spans="1:13" s="75" customFormat="1" x14ac:dyDescent="0.25">
      <c r="A226" s="29"/>
      <c r="B226" s="29"/>
      <c r="C226" s="29"/>
      <c r="D226" s="37"/>
      <c r="E226" s="37"/>
      <c r="F226" s="29"/>
      <c r="G226" s="29"/>
      <c r="H226" s="29"/>
      <c r="I226" s="29"/>
      <c r="J226" s="29"/>
      <c r="K226" s="29"/>
      <c r="L226" s="29"/>
      <c r="M226" s="29"/>
    </row>
    <row r="263" ht="63.75" customHeight="1" x14ac:dyDescent="0.25"/>
    <row r="264" ht="2.25" customHeight="1" x14ac:dyDescent="0.25"/>
    <row r="265" ht="33" customHeight="1" x14ac:dyDescent="0.25"/>
    <row r="284" ht="25.5" customHeight="1" x14ac:dyDescent="0.25"/>
    <row r="287" ht="14.25" customHeight="1" x14ac:dyDescent="0.25"/>
    <row r="288" ht="15.75" customHeight="1" x14ac:dyDescent="0.25"/>
    <row r="292" ht="27.75" customHeight="1" x14ac:dyDescent="0.25"/>
    <row r="293" ht="14.25" customHeight="1" x14ac:dyDescent="0.25"/>
    <row r="296" ht="13.5" customHeight="1" x14ac:dyDescent="0.25"/>
    <row r="304" ht="25.5" customHeight="1" x14ac:dyDescent="0.25"/>
    <row r="305" ht="25.5" customHeight="1" x14ac:dyDescent="0.25"/>
    <row r="310" ht="25.5" customHeight="1" x14ac:dyDescent="0.25"/>
    <row r="315" ht="13.5" customHeight="1" x14ac:dyDescent="0.25"/>
    <row r="316" ht="13.5" customHeight="1" x14ac:dyDescent="0.25"/>
    <row r="319" ht="14.25" customHeight="1" x14ac:dyDescent="0.25"/>
    <row r="335" spans="1:17" s="76" customFormat="1" x14ac:dyDescent="0.25">
      <c r="A335" s="29"/>
      <c r="B335" s="29"/>
      <c r="C335" s="29"/>
      <c r="D335" s="37"/>
      <c r="E335" s="37"/>
      <c r="F335" s="29"/>
      <c r="G335" s="29"/>
      <c r="H335" s="29"/>
      <c r="I335" s="29"/>
      <c r="J335" s="29"/>
      <c r="K335" s="29"/>
      <c r="L335" s="29"/>
      <c r="M335" s="29"/>
      <c r="N335" s="27"/>
      <c r="P335" s="77"/>
      <c r="Q335" s="77"/>
    </row>
    <row r="336" spans="1:17" s="78" customFormat="1" ht="15.75" customHeight="1" x14ac:dyDescent="0.25">
      <c r="A336" s="29"/>
      <c r="B336" s="29"/>
      <c r="C336" s="29"/>
      <c r="D336" s="37"/>
      <c r="E336" s="37"/>
      <c r="F336" s="29"/>
      <c r="G336" s="29"/>
      <c r="H336" s="29"/>
      <c r="I336" s="29"/>
      <c r="J336" s="29"/>
      <c r="K336" s="29"/>
      <c r="L336" s="29"/>
      <c r="M336" s="29"/>
    </row>
    <row r="337" spans="1:13" ht="30.75" customHeight="1" x14ac:dyDescent="0.25"/>
    <row r="340" spans="1:13" s="5" customFormat="1" ht="13.8" x14ac:dyDescent="0.25">
      <c r="A340" s="29"/>
      <c r="B340" s="29"/>
      <c r="C340" s="29"/>
      <c r="D340" s="37"/>
      <c r="E340" s="37"/>
      <c r="F340" s="29"/>
      <c r="G340" s="29"/>
      <c r="H340" s="29"/>
      <c r="I340" s="29"/>
      <c r="J340" s="29"/>
      <c r="K340" s="29"/>
      <c r="L340" s="29"/>
      <c r="M340" s="29"/>
    </row>
    <row r="341" spans="1:13" s="5" customFormat="1" ht="13.8" x14ac:dyDescent="0.25">
      <c r="A341" s="29"/>
      <c r="B341" s="29"/>
      <c r="C341" s="29"/>
      <c r="D341" s="37"/>
      <c r="E341" s="37"/>
      <c r="F341" s="29"/>
      <c r="G341" s="29"/>
      <c r="H341" s="29"/>
      <c r="I341" s="29"/>
      <c r="J341" s="29"/>
      <c r="K341" s="29"/>
      <c r="L341" s="29"/>
      <c r="M341" s="29"/>
    </row>
    <row r="342" spans="1:13" s="5" customFormat="1" ht="11.25" customHeight="1" x14ac:dyDescent="0.25">
      <c r="A342" s="29"/>
      <c r="B342" s="29"/>
      <c r="C342" s="29"/>
      <c r="D342" s="37"/>
      <c r="E342" s="37"/>
      <c r="F342" s="29"/>
      <c r="G342" s="29"/>
      <c r="H342" s="29"/>
      <c r="I342" s="29"/>
      <c r="J342" s="29"/>
      <c r="K342" s="29"/>
      <c r="L342" s="29"/>
      <c r="M342" s="29"/>
    </row>
    <row r="343" spans="1:13" ht="19.5" customHeight="1" x14ac:dyDescent="0.25"/>
    <row r="344" spans="1:13" s="5" customFormat="1" ht="13.8" x14ac:dyDescent="0.25">
      <c r="A344" s="29"/>
      <c r="B344" s="29"/>
      <c r="C344" s="29"/>
      <c r="D344" s="37"/>
      <c r="E344" s="37"/>
      <c r="F344" s="29"/>
      <c r="G344" s="29"/>
      <c r="H344" s="29"/>
      <c r="I344" s="29"/>
      <c r="J344" s="29"/>
      <c r="K344" s="29"/>
      <c r="L344" s="29"/>
      <c r="M344" s="29"/>
    </row>
  </sheetData>
  <mergeCells count="14">
    <mergeCell ref="A12:D12"/>
    <mergeCell ref="A1:M1"/>
    <mergeCell ref="A2:M2"/>
    <mergeCell ref="A3:A4"/>
    <mergeCell ref="B3:B4"/>
    <mergeCell ref="D3:D4"/>
    <mergeCell ref="E3:E4"/>
    <mergeCell ref="F3:H3"/>
    <mergeCell ref="I3:K3"/>
    <mergeCell ref="C3:C4"/>
    <mergeCell ref="L3:M3"/>
    <mergeCell ref="A6:E6"/>
    <mergeCell ref="A8:H8"/>
    <mergeCell ref="A9:M9"/>
  </mergeCells>
  <phoneticPr fontId="16" type="noConversion"/>
  <pageMargins left="0.51181102362204722" right="0.51181102362204722" top="0.35433070866141736" bottom="0.35433070866141736" header="0.31496062992125984" footer="0.31496062992125984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РНМКЦ</vt:lpstr>
      <vt:lpstr>Лист</vt:lpstr>
      <vt:lpstr>Лист!Область_печати</vt:lpstr>
      <vt:lpstr>РНМКЦ!Область_печати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Наталья</cp:lastModifiedBy>
  <cp:lastPrinted>2025-03-18T15:26:18Z</cp:lastPrinted>
  <dcterms:created xsi:type="dcterms:W3CDTF">2014-01-15T18:15:09Z</dcterms:created>
  <dcterms:modified xsi:type="dcterms:W3CDTF">2026-10-21T04:39:08Z</dcterms:modified>
</cp:coreProperties>
</file>