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Ремонтные работы\полы\"/>
    </mc:Choice>
  </mc:AlternateContent>
  <xr:revisionPtr revIDLastSave="0" documentId="13_ncr:1_{58B529AF-6DE4-4018-9079-7AA44F1D204E}" xr6:coauthVersionLast="45" xr6:coauthVersionMax="45" xr10:uidLastSave="{00000000-0000-0000-0000-000000000000}"/>
  <bookViews>
    <workbookView xWindow="-120" yWindow="-120" windowWidth="20730" windowHeight="11160" tabRatio="771" xr2:uid="{00000000-000D-0000-FFFF-FFFF00000000}"/>
  </bookViews>
  <sheets>
    <sheet name="смета на кафель" sheetId="8" r:id="rId1"/>
  </sheets>
  <definedNames>
    <definedName name="Print_Titles" localSheetId="0">'смета на кафель'!$28:$28</definedName>
    <definedName name="_xlnm.Print_Titles" localSheetId="0">'смета на кафель'!$28:$28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1" i="8" l="1"/>
  <c r="J20" i="8"/>
  <c r="G20" i="8"/>
  <c r="J18" i="8"/>
  <c r="J144" i="8"/>
  <c r="G144" i="8"/>
  <c r="J143" i="8"/>
  <c r="G143" i="8"/>
  <c r="J19" i="8"/>
  <c r="G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</author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400 значение&gt;</t>
        </r>
      </text>
    </comment>
    <comment ref="H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&lt;Версия исполняемого файла&gt;</t>
        </r>
      </text>
    </comment>
    <comment ref="A4" authorId="1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4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5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5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9" authorId="3" shapeId="0" xr:uid="{00000000-0006-0000-0000-000007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1" authorId="4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2" authorId="5" shapeId="0" xr:uid="{00000000-0006-0000-0000-000009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4" authorId="5" shapeId="0" xr:uid="{00000000-0006-0000-0000-00000A000000}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5" authorId="5" shapeId="0" xr:uid="{00000000-0006-0000-0000-00000B000000}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8" authorId="6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8" authorId="6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V19" authorId="7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19" authorId="7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19" authorId="6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19" authorId="6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19" authorId="6" shapeId="0" xr:uid="{00000000-0006-0000-0000-000012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0" authorId="6" shapeId="0" xr:uid="{00000000-0006-0000-0000-000013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0" authorId="6" shapeId="0" xr:uid="{00000000-0006-0000-0000-000014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0" authorId="7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0" authorId="7" shapeId="0" xr:uid="{00000000-0006-0000-0000-000016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0" authorId="6" shapeId="0" xr:uid="{00000000-0006-0000-0000-000017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0" authorId="6" shapeId="0" xr:uid="{00000000-0006-0000-0000-000018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0" authorId="6" shapeId="0" xr:uid="{00000000-0006-0000-0000-00001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3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3" authorId="5" shapeId="0" xr:uid="{00000000-0006-0000-0000-00001B000000}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8" authorId="5" shapeId="0" xr:uid="{00000000-0006-0000-0000-00001C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8" authorId="5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8" authorId="5" shapeId="0" xr:uid="{00000000-0006-0000-0000-00001E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8" authorId="8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8" authorId="8" shapeId="0" xr:uid="{00000000-0006-0000-0000-000020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8" authorId="8" shapeId="0" xr:uid="{00000000-0006-0000-0000-000021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8" authorId="6" shapeId="0" xr:uid="{00000000-0006-0000-0000-000022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8" authorId="6" shapeId="0" xr:uid="{00000000-0006-0000-0000-000023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8" authorId="6" shapeId="0" xr:uid="{00000000-0006-0000-0000-000024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8" authorId="5" shapeId="0" xr:uid="{00000000-0006-0000-0000-000025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8" authorId="5" shapeId="0" xr:uid="{00000000-0006-0000-0000-000026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8" authorId="5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119" authorId="5" shapeId="0" xr:uid="{00000000-0006-0000-0000-000028000000}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19" authorId="5" shapeId="0" xr:uid="{00000000-0006-0000-0000-000029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119" authorId="5" shapeId="0" xr:uid="{00000000-0006-0000-0000-00002A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119" authorId="5" shapeId="0" xr:uid="{00000000-0006-0000-0000-00002B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119" authorId="5" shapeId="0" xr:uid="{00000000-0006-0000-0000-00002C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119" authorId="5" shapeId="0" xr:uid="{00000000-0006-0000-0000-00002D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119" authorId="5" shapeId="0" xr:uid="{00000000-0006-0000-0000-00002E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146" authorId="3" shapeId="0" xr:uid="{00000000-0006-0000-0000-00002F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48" authorId="3" shapeId="0" xr:uid="{00000000-0006-0000-0000-000030000000}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<sst xmlns="http://schemas.openxmlformats.org/spreadsheetml/2006/main" count="355" uniqueCount="269">
  <si>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</si>
  <si>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</si>
  <si>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</si>
  <si>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</si>
  <si>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</si>
  <si>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</si>
  <si>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</si>
  <si>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</si>
  <si>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</si>
  <si>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</si>
  <si>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</si>
  <si>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</si>
  <si>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</si>
  <si>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</si>
  <si>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</si>
  <si>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</si>
  <si>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</si>
  <si>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</si>
  <si>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</si>
  <si>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</si>
  <si>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</si>
  <si>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</si>
  <si>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</si>
  <si>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</si>
  <si>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</si>
  <si>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</si>
  <si>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</si>
  <si>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</t>
  </si>
  <si>
    <t>ПК ГРАНД-Смета, версия  9.1.7.26089</t>
  </si>
  <si>
    <t xml:space="preserve">  </t>
  </si>
  <si>
    <t>_________________ //</t>
  </si>
  <si>
    <t>Составил:  _________________ //</t>
  </si>
  <si>
    <t>Проверил:  _________________ //</t>
  </si>
  <si>
    <t>ТЕРр57-2-3
Разборка покрытий полов: из керамических плиток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</si>
  <si>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0,4951
49,51/100</t>
  </si>
  <si>
    <t>58,28
_____
28,22</t>
  </si>
  <si>
    <t>29
_____
14</t>
  </si>
  <si>
    <t>229
_____
189</t>
  </si>
  <si>
    <t>Накладные расходы от ФОТ(6260 руб.)</t>
  </si>
  <si>
    <t>68%=80%*0.85</t>
  </si>
  <si>
    <t>Сметная прибыль от ФОТ(6260 руб.)</t>
  </si>
  <si>
    <t>54%=68%*0.8</t>
  </si>
  <si>
    <t>Всего с НР и СП</t>
  </si>
  <si>
    <t/>
  </si>
  <si>
    <t>ТЕРр57-2-4
Разборка стяжки (прим.)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</si>
  <si>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1584,97
_____
315,5</t>
  </si>
  <si>
    <t>785
_____
156</t>
  </si>
  <si>
    <t>5499
_____
2118</t>
  </si>
  <si>
    <t>Накладные расходы от ФОТ(11780 руб.)</t>
  </si>
  <si>
    <t>Сметная прибыль от ФОТ(11780 руб.)</t>
  </si>
  <si>
    <t>ТЕРр63-7-5
Разборка облицовки стен: из керамических глазурованных плиток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поверхности облицовки</t>
  </si>
  <si>
    <t>0,2162
(19,46+2,16)/100</t>
  </si>
  <si>
    <t>143,33
_____
30,78</t>
  </si>
  <si>
    <t>31
_____
7</t>
  </si>
  <si>
    <t>218
_____
90</t>
  </si>
  <si>
    <t>Накладные расходы от ФОТ(2690 руб.)</t>
  </si>
  <si>
    <t>65%=77%*0.85</t>
  </si>
  <si>
    <t>Сметная прибыль от ФОТ(2690 руб.)</t>
  </si>
  <si>
    <t>40%=50%*0.8</t>
  </si>
  <si>
    <t>ТЕРр56-11-1
Снятие наличников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наличников</t>
  </si>
  <si>
    <t>1,159
115,9/100</t>
  </si>
  <si>
    <t>Накладные расходы от ФОТ(797 руб.)</t>
  </si>
  <si>
    <t>70%=82%*0.85</t>
  </si>
  <si>
    <t>Сметная прибыль от ФОТ(797 руб.)</t>
  </si>
  <si>
    <t>50%=62%*0.8</t>
  </si>
  <si>
    <t>ТЕР13-06-003-01
Очистка поверхности щетками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 м2 очищаемой поверхности</t>
  </si>
  <si>
    <t>Накладные расходы от ФОТ(90 руб.)</t>
  </si>
  <si>
    <t>69%=90%*(0.9*0.85)</t>
  </si>
  <si>
    <t>Сметная прибыль от ФОТ(90 руб.)</t>
  </si>
  <si>
    <t>48%=70%*(0.85*0.8)</t>
  </si>
  <si>
    <t>ТЕР10-01-090-01
Антигрибковая обратотка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Табл.1, п.1 Производство работ (при обосновании ПОС) по возведению конструктивных элементов встраиваемых помещений внутри строящегося объекта капитального строительства (при возведенных несущих конструктивных элементах), что в соответствии с требованиями технической безопасности, приводит к ограничению действий рабочих по производству работ. ОЗП=1,2; ЭМ=1,2 к расх.; ЗПМ=1,2; ТЗ=1,2; ТЗМ=1,2)
100 м2 стен, перекрытий, перегородок, покрытий</t>
  </si>
  <si>
    <t>96,08
_____
237,8</t>
  </si>
  <si>
    <t>48
_____
118</t>
  </si>
  <si>
    <t>645
_____
610</t>
  </si>
  <si>
    <t>Накладные расходы от ФОТ(645 руб.)</t>
  </si>
  <si>
    <t>90%=118%*(0.9*0.85)</t>
  </si>
  <si>
    <t>Сметная прибыль от ФОТ(645 руб.)</t>
  </si>
  <si>
    <t>43%=63%*(0.85*0.8)</t>
  </si>
  <si>
    <t>ТССЦ-113-1777
Паста антисептическая
т</t>
  </si>
  <si>
    <t xml:space="preserve">
_____
11890</t>
  </si>
  <si>
    <t xml:space="preserve">
_____
-118</t>
  </si>
  <si>
    <t xml:space="preserve">
_____
-610</t>
  </si>
  <si>
    <t>ТССЦ-113-0652
Средство дезинфицирующее "Preventol R80", для уничтожения грибков на каменных, бетонных и штукатурных поверхностях
л</t>
  </si>
  <si>
    <t>9,902
0,20*49,51</t>
  </si>
  <si>
    <t xml:space="preserve">
_____
333,07</t>
  </si>
  <si>
    <t xml:space="preserve">
_____
3298</t>
  </si>
  <si>
    <t xml:space="preserve">
_____
25263</t>
  </si>
  <si>
    <t>ТЕР15-04-006-03
Покрытие поверхностей грунтовкой глубокого проникновения: за 1 раз (прим.)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</si>
  <si>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109,92
_____
0,7</t>
  </si>
  <si>
    <t>2,06
_____
0,24</t>
  </si>
  <si>
    <t>54
_____
1</t>
  </si>
  <si>
    <t>738
_____
2</t>
  </si>
  <si>
    <t>7
_____
2</t>
  </si>
  <si>
    <t>Накладные расходы от ФОТ(740 руб.)</t>
  </si>
  <si>
    <t>80%=105%*(0.9*0.85)</t>
  </si>
  <si>
    <t>Сметная прибыль от ФОТ(740 руб.)</t>
  </si>
  <si>
    <t>37%=55%*(0.85*0.8)</t>
  </si>
  <si>
    <t>Прайс
Грунтовка FORBO 044
кг</t>
  </si>
  <si>
    <t>7,4265
0,15*49,51</t>
  </si>
  <si>
    <t xml:space="preserve">
_____
42,65</t>
  </si>
  <si>
    <t xml:space="preserve">
_____
317</t>
  </si>
  <si>
    <t xml:space="preserve">
_____
2426</t>
  </si>
  <si>
    <t>ТЕР11-01-011-01
Устройство стяжек: цементных толщиной 20 мм
(Приказ от 9.02.2017 № 81/пр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стяжки</t>
  </si>
  <si>
    <t>547,42
_____
1569,45</t>
  </si>
  <si>
    <t>71,46
_____
31,11</t>
  </si>
  <si>
    <t>271
_____
777</t>
  </si>
  <si>
    <t>35
_____
15</t>
  </si>
  <si>
    <t>3676
_____
3397</t>
  </si>
  <si>
    <t>273
_____
209</t>
  </si>
  <si>
    <t>Накладные расходы от ФОТ(3885 руб.)</t>
  </si>
  <si>
    <t>94%=123%*(0.9*0.85)</t>
  </si>
  <si>
    <t>Сметная прибыль от ФОТ(3885 руб.)</t>
  </si>
  <si>
    <t>51%=75%*(0.85*0.8)</t>
  </si>
  <si>
    <t>ТЕР11-01-011-02
Устройство стяжек: на каждые 5 мм изменения толщины стяжки добавлять или исключать к расценке 11-01-011-01
(Приказ от 9.02.2017 № 81/пр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стяжки</t>
  </si>
  <si>
    <t>0,9902
(49,51*2)/100</t>
  </si>
  <si>
    <t>6,93
_____
389,64</t>
  </si>
  <si>
    <t>12,47
_____
5,15</t>
  </si>
  <si>
    <t>7
_____
386</t>
  </si>
  <si>
    <t>12
_____
5</t>
  </si>
  <si>
    <t>93
_____
1678</t>
  </si>
  <si>
    <t>94
_____
69</t>
  </si>
  <si>
    <t>Накладные расходы от ФОТ(162 руб.)</t>
  </si>
  <si>
    <t>Сметная прибыль от ФОТ(162 руб.)</t>
  </si>
  <si>
    <t>0,7113
(49,51+21,62)/100</t>
  </si>
  <si>
    <t>78
_____
1</t>
  </si>
  <si>
    <t>1060
_____
4</t>
  </si>
  <si>
    <t>9
_____
2</t>
  </si>
  <si>
    <t>Накладные расходы от ФОТ(1062 руб.)</t>
  </si>
  <si>
    <t>Сметная прибыль от ФОТ(1062 руб.)</t>
  </si>
  <si>
    <t>10,6695
0,15*71,13</t>
  </si>
  <si>
    <t xml:space="preserve">
_____
455</t>
  </si>
  <si>
    <t xml:space="preserve">
_____
3486</t>
  </si>
  <si>
    <t>ТЕР11-01-027-06
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покрытия</t>
  </si>
  <si>
    <t>1826,53
_____
8836,74</t>
  </si>
  <si>
    <t>253,86
_____
91,34</t>
  </si>
  <si>
    <t>904
_____
4375</t>
  </si>
  <si>
    <t>126
_____
45</t>
  </si>
  <si>
    <t>12264
_____
17909</t>
  </si>
  <si>
    <t>919
_____
613</t>
  </si>
  <si>
    <t>Накладные расходы от ФОТ(12877 руб.)</t>
  </si>
  <si>
    <t>Сметная прибыль от ФОТ(12877 руб.)</t>
  </si>
  <si>
    <t>ТССЦ-101-1946
Клей плиточный «Старатель-стандарт»
кг</t>
  </si>
  <si>
    <t xml:space="preserve">
_____
2,16</t>
  </si>
  <si>
    <t xml:space="preserve">
_____
-481</t>
  </si>
  <si>
    <t xml:space="preserve">
_____
-1524</t>
  </si>
  <si>
    <t>Прайс
Клей плиточный FORBO 522
кг</t>
  </si>
  <si>
    <t>222,795
4,5*49,51</t>
  </si>
  <si>
    <t xml:space="preserve">
_____
35,9</t>
  </si>
  <si>
    <t xml:space="preserve">
_____
7998</t>
  </si>
  <si>
    <t xml:space="preserve">
_____
61266</t>
  </si>
  <si>
    <t>ТССЦ-101-0287
Плитки керамические для полов гладкие неглазурованные одноцветные с красителем квадратные и прямоугольные
м2</t>
  </si>
  <si>
    <t xml:space="preserve">
_____
73,6</t>
  </si>
  <si>
    <t xml:space="preserve">
_____
-3717</t>
  </si>
  <si>
    <t xml:space="preserve">
_____
-14859</t>
  </si>
  <si>
    <t>ТССЦ-101-4484
Гранит керамический многоцветный неполированный, размером 300х300х8 мм
м2</t>
  </si>
  <si>
    <t>50,5002
1,02*49,51</t>
  </si>
  <si>
    <t xml:space="preserve">
_____
120</t>
  </si>
  <si>
    <t xml:space="preserve">
_____
6060</t>
  </si>
  <si>
    <t xml:space="preserve">
_____
21257</t>
  </si>
  <si>
    <t>ТЕР15-01-019-05
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м2 поверхности облицовки</t>
  </si>
  <si>
    <t>0,2162
21,62/100</t>
  </si>
  <si>
    <t>2558,2
_____
8643,78</t>
  </si>
  <si>
    <t>55,31
_____
31,79</t>
  </si>
  <si>
    <t>553
_____
1869</t>
  </si>
  <si>
    <t>12
_____
7</t>
  </si>
  <si>
    <t>7501
_____
7075</t>
  </si>
  <si>
    <t>107
_____
93</t>
  </si>
  <si>
    <t>Накладные расходы от ФОТ(7594 руб.)</t>
  </si>
  <si>
    <t>Сметная прибыль от ФОТ(7594 руб.)</t>
  </si>
  <si>
    <t>ТССЦ-101-1776
Клей для облицовочных работ водостойкий «Плюс» (сухая смесь)
т</t>
  </si>
  <si>
    <t xml:space="preserve">
_____
2840</t>
  </si>
  <si>
    <t xml:space="preserve">
_____
-230</t>
  </si>
  <si>
    <t xml:space="preserve">
_____
-611</t>
  </si>
  <si>
    <t>97,29
4,5*21,62</t>
  </si>
  <si>
    <t xml:space="preserve">
_____
3493</t>
  </si>
  <si>
    <t xml:space="preserve">
_____
26754</t>
  </si>
  <si>
    <t>ТССЦ-101-0256
Плитки керамические глазурованные для внутренней облицовки стен гладкие без завала белые
м2</t>
  </si>
  <si>
    <t xml:space="preserve">
_____
71,4</t>
  </si>
  <si>
    <t xml:space="preserve">
_____
-1544</t>
  </si>
  <si>
    <t xml:space="preserve">
_____
-5794</t>
  </si>
  <si>
    <t>22,0524
1,02*21,62</t>
  </si>
  <si>
    <t xml:space="preserve">
_____
2646</t>
  </si>
  <si>
    <t xml:space="preserve">
_____
9282</t>
  </si>
  <si>
    <t>ТЕР11-01-049-01
Укладка металлического накладного профиля (порога)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профиля</t>
  </si>
  <si>
    <t>0,25
25/100</t>
  </si>
  <si>
    <t>253,74
_____
80,4</t>
  </si>
  <si>
    <t>63
_____
21</t>
  </si>
  <si>
    <t>860
_____
47</t>
  </si>
  <si>
    <t>Накладные расходы от ФОТ(860 руб.)</t>
  </si>
  <si>
    <t>Сметная прибыль от ФОТ(860 руб.)</t>
  </si>
  <si>
    <t>ТССЦ-206-1348
Профили стыкоперекрывающие из алюминиевых сплавов (порожки) с покрытием, шириной 30 мм
м</t>
  </si>
  <si>
    <t>26,25
1,05*25</t>
  </si>
  <si>
    <t xml:space="preserve">
_____
53,02</t>
  </si>
  <si>
    <t xml:space="preserve">
_____
1392</t>
  </si>
  <si>
    <t xml:space="preserve">
_____
2191</t>
  </si>
  <si>
    <t>ТЕР10-01-060-01
Установка и крепление наличников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м коробок блоков</t>
  </si>
  <si>
    <t>111,48
_____
6,52</t>
  </si>
  <si>
    <t>129
_____
8</t>
  </si>
  <si>
    <t>1753
_____
44</t>
  </si>
  <si>
    <t>Накладные расходы от ФОТ(1753 руб.)</t>
  </si>
  <si>
    <t>Сметная прибыль от ФОТ(1753 руб.)</t>
  </si>
  <si>
    <t>ТЕРр65-6-1
Смена: трапов диаметром до 50 мм
(Приказ от 9.02.2017 № 81/пр Прил.2,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100 приборов</t>
  </si>
  <si>
    <t>0,03
3/100</t>
  </si>
  <si>
    <t>1321,34
_____
18744,21</t>
  </si>
  <si>
    <t>54,23
_____
6,47</t>
  </si>
  <si>
    <t>40
_____
562</t>
  </si>
  <si>
    <t>537
_____
2177</t>
  </si>
  <si>
    <t>11
_____
3</t>
  </si>
  <si>
    <t>Накладные расходы от ФОТ(540 руб.)</t>
  </si>
  <si>
    <t>88%=103%*0.85</t>
  </si>
  <si>
    <t>Сметная прибыль от ФОТ(540 руб.)</t>
  </si>
  <si>
    <t>48%=60%*0.8</t>
  </si>
  <si>
    <t>ТЕР20-02-003-03
Демонтаж решеток жалюзийных стальных: штампованных нерегулируемых, размер 200х200 мм (прим.)
(Приказ от 29.12.2016 № 1028/пр Табл.2, п.4 Демонтаж (разборка) металлических конструкций ОЗП=0,7; ЭМ=0,7 к расх.; ЗПМ=0,7; МАТ=0 к расх.; ТЗ=0,7; ТЗМ=0,7;
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ТЗМ=1,2)
1 решетка</t>
  </si>
  <si>
    <t>Накладные расходы от ФОТ(454 руб.)</t>
  </si>
  <si>
    <t>98%=128%*(0.9*0.85)</t>
  </si>
  <si>
    <t>Сметная прибыль от ФОТ(454 руб.)</t>
  </si>
  <si>
    <t>56%=83%*(0.85*0.8)</t>
  </si>
  <si>
    <t>ТЕР20-02-003-03
Установка решеток жалюзийных стальных: штампованных нерегулируемых (РШ), номер 150, размер 200х200 мм
(Приказ от 29.12.2016 № 1028/пр Прил.3, Табл.3, п.1.1 Производство ремонтно-строительных работ осуществляется в помещениях эксплуатируемого объекта капитального строительства без остановки рабочего процесса предприятия, при этом: в зоне производства ремонтно-строительных работ отсутствуют действующее технологическое или лабораторное оборудование, мебель и иные загромождающие помещения предметы. ОЗП=1,2; ЭМ=1,2 к расх.; ЗПМ=1,2; ТЗ=1,2; ТЗМ=1,2;
ОП п.1.20.19 Индивидуальные испытания систем вентиляции и кондиционирования воздуха ОЗП=1,05; ЭМ=1,05 к расх.; ЗПМ=1,05; ТЗ=1,05; ТЗМ=1,05)
1 решетка</t>
  </si>
  <si>
    <t>16,72
_____
7,06</t>
  </si>
  <si>
    <t>50
_____
21</t>
  </si>
  <si>
    <t>680
_____
117</t>
  </si>
  <si>
    <t>Накладные расходы от ФОТ(680 руб.)</t>
  </si>
  <si>
    <t>Сметная прибыль от ФОТ(680 руб.)</t>
  </si>
  <si>
    <t>ТЕРр69-15-1
Затаривание строительного мусора в мешки
1 т</t>
  </si>
  <si>
    <t>6,3066
2,575+3,268+0,4636</t>
  </si>
  <si>
    <t>9,36
_____
23,2</t>
  </si>
  <si>
    <t>59
_____
146</t>
  </si>
  <si>
    <t>801
_____
1824</t>
  </si>
  <si>
    <t>Накладные расходы от ФОТ(801 руб.)</t>
  </si>
  <si>
    <t>66%=78%*0.85</t>
  </si>
  <si>
    <t>Сметная прибыль от ФОТ(801 руб.)</t>
  </si>
  <si>
    <t>ТССЦпг-01-01-01-041
Погрузочные работы при автомобильных перевозках: мусора строительного с погрузкой вручную
1 т груза</t>
  </si>
  <si>
    <t>ТССЦпг-03-21-01-030
Перевозка грузов автомобилями-самосвалами грузоподъемностью 10 т, работающих вне карьера, на расстояние: до 38 км I класс груза
1 т груза</t>
  </si>
  <si>
    <t>Утилизация по постановлению Министерства тарифного регулирования и энергетики №72/1 от 10 сентября 2019г.
Размещение строительного мусора на полигоне Полетаево 1920/1,2/6,33
т</t>
  </si>
  <si>
    <t xml:space="preserve">
_____
252,76</t>
  </si>
  <si>
    <t xml:space="preserve">
_____
1594</t>
  </si>
  <si>
    <t xml:space="preserve">
_____
10090</t>
  </si>
  <si>
    <t>Итого прямые затраты по смете</t>
  </si>
  <si>
    <t>3706
_____
29448</t>
  </si>
  <si>
    <t>1499
_____
249</t>
  </si>
  <si>
    <t>50282
_____
173501</t>
  </si>
  <si>
    <t>10837
_____
3388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</si>
  <si>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</si>
  <si>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</si>
  <si>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</si>
  <si>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</si>
  <si>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</si>
  <si>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</si>
  <si>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</si>
  <si>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Полы (ремонтно-строительные)</t>
  </si>
  <si>
    <t xml:space="preserve">    Стекольные, обойные и облицовочные работы (ремонтно-строительные)</t>
  </si>
  <si>
    <t xml:space="preserve">    Проемы (ремонтно-строительные)</t>
  </si>
  <si>
    <t xml:space="preserve">    Защита строительных конструкций и оборудования от коррозии</t>
  </si>
  <si>
    <t xml:space="preserve">    Деревянные конструкции</t>
  </si>
  <si>
    <t xml:space="preserve">    Отделочные работы</t>
  </si>
  <si>
    <t xml:space="preserve">    Полы</t>
  </si>
  <si>
    <t xml:space="preserve">    Внутренние санитарно-технические работы: смена труб, санитарно-технических приборов и другие работы (ремонтно-строительные)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</si>
  <si>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</si>
  <si>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Прочие ремонтно-строительные работы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</si>
  <si>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</si>
  <si>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</si>
  <si>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</si>
  <si>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</si>
  <si>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</si>
  <si>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Составлена в базисных ценах на 01.2000 г. и текущих ценах на 3 квартал 2019 г.</t>
  </si>
  <si>
    <t>_________________ /С.В. Алябушева/</t>
  </si>
  <si>
    <t>Стройка:МАДОУ "ДС № 482 г. Челябинска, г. Челябинск Чичерина 40А</t>
  </si>
  <si>
    <t>Объект:МАДОУ "ДС № 482 г. Челябинска, г. Челябинск Чичерина 40Б</t>
  </si>
  <si>
    <t>текущий ремонт помещений30,31,32,33,53,54 20.,70,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</si>
</sst>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7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3" fillId="0" borderId="0" xfId="23" applyAlignment="1">
      <alignment horizontal="left"/>
    </xf>
    <xf numFmtId="0" fontId="9" fillId="0" borderId="0" xfId="23" applyFont="1" applyAlignment="1">
      <alignment horizontal="left"/>
    </xf>
    <xf numFmtId="0" fontId="14" fillId="0" borderId="0" xfId="0" applyFont="1" applyAlignment="1">
      <alignment vertical="top" wrapText="1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" xfId="6" applyFont="1" applyBorder="1" applyAlignment="1">
      <alignment horizontal="right" vertical="top" wrapText="1"/>
    </xf>
    <xf numFmtId="0" fontId="12" fillId="0" borderId="1" xfId="6" applyFont="1" applyBorder="1" applyAlignment="1">
      <alignment horizontal="right" vertical="top" wrapText="1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</cellXfs>
  <cellStyles count="27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ндексы" xfId="5" xr:uid="{00000000-0005-0000-0000-000004000000}"/>
    <cellStyle name="Итоги" xfId="6" xr:uid="{00000000-0005-0000-0000-000005000000}"/>
    <cellStyle name="ИтогоАктБазЦ" xfId="7" xr:uid="{00000000-0005-0000-0000-000006000000}"/>
    <cellStyle name="ИтогоАктБИМ" xfId="8" xr:uid="{00000000-0005-0000-0000-000007000000}"/>
    <cellStyle name="ИтогоАктРесМет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ЛокСмета" xfId="13" xr:uid="{00000000-0005-0000-0000-00000C000000}"/>
    <cellStyle name="ЛокСмМТСН" xfId="14" xr:uid="{00000000-0005-0000-0000-00000D000000}"/>
    <cellStyle name="М29" xfId="15" xr:uid="{00000000-0005-0000-0000-00000E000000}"/>
    <cellStyle name="ОбСмета" xfId="16" xr:uid="{00000000-0005-0000-0000-00000F000000}"/>
    <cellStyle name="Обычный" xfId="0" builtinId="0"/>
    <cellStyle name="Параметр" xfId="17" xr:uid="{00000000-0005-0000-0000-000011000000}"/>
    <cellStyle name="ПеременныеСметы" xfId="18" xr:uid="{00000000-0005-0000-0000-000012000000}"/>
    <cellStyle name="РесСмета" xfId="19" xr:uid="{00000000-0005-0000-0000-000013000000}"/>
    <cellStyle name="СводВедРес" xfId="20" xr:uid="{00000000-0005-0000-0000-000014000000}"/>
    <cellStyle name="СводкаСтоимРаб" xfId="21" xr:uid="{00000000-0005-0000-0000-000015000000}"/>
    <cellStyle name="СводРасч" xfId="22" xr:uid="{00000000-0005-0000-0000-000016000000}"/>
    <cellStyle name="Титул" xfId="23" xr:uid="{00000000-0005-0000-0000-000017000000}"/>
    <cellStyle name="Хвост" xfId="24" xr:uid="{00000000-0005-0000-0000-000018000000}"/>
    <cellStyle name="Ценник" xfId="25" xr:uid="{00000000-0005-0000-0000-000019000000}"/>
    <cellStyle name="Экспертиза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Z150"/>
  <sheetViews>
    <sheetView showGridLines="0" tabSelected="1" zoomScaleNormal="100" workbookViewId="0">
      <selection activeCell="D10" sqref="D10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1" spans="1:21" x14ac:dyDescent="0.2">
      <c r="A1" s="34" t="s">
        <v>27</v>
      </c>
      <c r="H1" s="34" t="s">
        <v>28</v>
      </c>
    </row>
    <row r="3" spans="1:21" ht="15.75" x14ac:dyDescent="0.25">
      <c r="A3" s="2" t="s">
        <v>21</v>
      </c>
      <c r="H3" s="3" t="s">
        <v>22</v>
      </c>
    </row>
    <row r="4" spans="1:21" x14ac:dyDescent="0.2">
      <c r="A4" s="31" t="s">
        <v>29</v>
      </c>
      <c r="H4" s="31" t="s">
        <v>29</v>
      </c>
    </row>
    <row r="5" spans="1:21" x14ac:dyDescent="0.2">
      <c r="A5" s="31" t="s">
        <v>30</v>
      </c>
      <c r="B5" s="4"/>
      <c r="C5" s="4"/>
      <c r="D5" s="4"/>
      <c r="E5" s="4"/>
      <c r="F5" s="4"/>
      <c r="G5" s="4"/>
      <c r="H5" s="31" t="s">
        <v>265</v>
      </c>
    </row>
    <row r="6" spans="1:21" x14ac:dyDescent="0.2">
      <c r="A6" s="1" t="s">
        <v>25</v>
      </c>
      <c r="B6" s="4"/>
      <c r="C6" s="4"/>
      <c r="D6" s="4"/>
      <c r="E6" s="4"/>
      <c r="F6" s="4"/>
      <c r="G6" s="4"/>
      <c r="H6" s="32" t="s">
        <v>26</v>
      </c>
    </row>
    <row r="7" spans="1:21" x14ac:dyDescent="0.2">
      <c r="A7" s="4"/>
      <c r="B7" s="4"/>
      <c r="C7" s="4"/>
      <c r="D7" s="4"/>
      <c r="E7" s="4"/>
      <c r="F7" s="4"/>
      <c r="G7" s="4"/>
      <c r="H7" s="4"/>
    </row>
    <row r="8" spans="1:21" s="7" customFormat="1" ht="12" x14ac:dyDescent="0.2">
      <c r="A8" s="5"/>
      <c r="B8" s="6"/>
      <c r="C8" s="6"/>
      <c r="D8" s="6"/>
    </row>
    <row r="9" spans="1:21" s="7" customFormat="1" ht="12" x14ac:dyDescent="0.2">
      <c r="A9" s="35" t="s">
        <v>266</v>
      </c>
      <c r="B9" s="6"/>
      <c r="C9" s="6"/>
      <c r="D9" s="6"/>
    </row>
    <row r="10" spans="1:21" s="7" customFormat="1" ht="12" x14ac:dyDescent="0.2">
      <c r="A10" s="5"/>
      <c r="B10" s="6"/>
      <c r="C10" s="6"/>
      <c r="D10" s="6"/>
    </row>
    <row r="11" spans="1:21" s="7" customFormat="1" ht="12" x14ac:dyDescent="0.2">
      <c r="A11" s="35" t="s">
        <v>267</v>
      </c>
      <c r="B11" s="6"/>
      <c r="C11" s="6"/>
      <c r="D11" s="6"/>
    </row>
    <row r="12" spans="1:21" s="7" customFormat="1" ht="15" x14ac:dyDescent="0.25">
      <c r="A12" s="66" t="s">
        <v>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s="7" customFormat="1" ht="12" x14ac:dyDescent="0.2">
      <c r="A13" s="67" t="s">
        <v>20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s="7" customFormat="1" ht="12" x14ac:dyDescent="0.2">
      <c r="A14" s="67" t="s">
        <v>268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s="7" customFormat="1" ht="12" x14ac:dyDescent="0.2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7" customFormat="1" ht="12" x14ac:dyDescent="0.2"/>
    <row r="17" spans="1:26" s="7" customFormat="1" ht="12" x14ac:dyDescent="0.2">
      <c r="G17" s="62" t="s">
        <v>18</v>
      </c>
      <c r="H17" s="63"/>
      <c r="I17" s="64"/>
      <c r="J17" s="62" t="s">
        <v>19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</row>
    <row r="18" spans="1:26" s="7" customFormat="1" x14ac:dyDescent="0.2">
      <c r="D18" s="5" t="s">
        <v>3</v>
      </c>
      <c r="G18" s="56">
        <v>40.81</v>
      </c>
      <c r="H18" s="57"/>
      <c r="I18" s="8" t="s">
        <v>4</v>
      </c>
      <c r="J18" s="58">
        <f>364578/1000</f>
        <v>364.57799999999997</v>
      </c>
      <c r="K18" s="59"/>
      <c r="L18" s="9"/>
      <c r="M18" s="9"/>
      <c r="N18" s="9"/>
      <c r="O18" s="9"/>
      <c r="P18" s="9"/>
      <c r="Q18" s="9"/>
      <c r="R18" s="9"/>
      <c r="S18" s="9"/>
      <c r="T18" s="9"/>
      <c r="U18" s="8" t="s">
        <v>4</v>
      </c>
    </row>
    <row r="19" spans="1:26" s="7" customFormat="1" x14ac:dyDescent="0.2">
      <c r="D19" s="5" t="s">
        <v>5</v>
      </c>
      <c r="G19" s="56">
        <f>(V19+V20)/1000</f>
        <v>0.359904</v>
      </c>
      <c r="H19" s="57"/>
      <c r="I19" s="8" t="s">
        <v>6</v>
      </c>
      <c r="J19" s="58">
        <f>(W19+W20)/1000</f>
        <v>0.359904</v>
      </c>
      <c r="K19" s="59"/>
      <c r="L19" s="9"/>
      <c r="M19" s="9"/>
      <c r="N19" s="9"/>
      <c r="O19" s="9"/>
      <c r="P19" s="9"/>
      <c r="Q19" s="9"/>
      <c r="R19" s="9"/>
      <c r="S19" s="9"/>
      <c r="T19" s="9"/>
      <c r="U19" s="8" t="s">
        <v>6</v>
      </c>
      <c r="V19" s="11">
        <v>341.10149999999999</v>
      </c>
      <c r="W19" s="12">
        <v>341.10149999999999</v>
      </c>
      <c r="X19" s="25">
        <v>3955</v>
      </c>
      <c r="Y19" s="25">
        <v>3745</v>
      </c>
      <c r="Z19" s="25">
        <v>2412</v>
      </c>
    </row>
    <row r="20" spans="1:26" s="7" customFormat="1" x14ac:dyDescent="0.2">
      <c r="D20" s="5" t="s">
        <v>7</v>
      </c>
      <c r="G20" s="56">
        <f>3955/1000</f>
        <v>3.9550000000000001</v>
      </c>
      <c r="H20" s="57"/>
      <c r="I20" s="8" t="s">
        <v>4</v>
      </c>
      <c r="J20" s="58">
        <f>53670/1000</f>
        <v>53.67</v>
      </c>
      <c r="K20" s="59"/>
      <c r="L20" s="9"/>
      <c r="M20" s="9"/>
      <c r="N20" s="9"/>
      <c r="O20" s="9"/>
      <c r="P20" s="9"/>
      <c r="Q20" s="9"/>
      <c r="R20" s="9"/>
      <c r="S20" s="9"/>
      <c r="T20" s="9"/>
      <c r="U20" s="8" t="s">
        <v>4</v>
      </c>
      <c r="V20" s="11">
        <v>18.802499999999998</v>
      </c>
      <c r="W20" s="12">
        <v>18.802499999999998</v>
      </c>
      <c r="X20" s="26">
        <v>53670</v>
      </c>
      <c r="Y20" s="26">
        <v>43143</v>
      </c>
      <c r="Z20" s="26">
        <v>26052</v>
      </c>
    </row>
    <row r="21" spans="1:26" s="7" customFormat="1" ht="12" x14ac:dyDescent="0.2">
      <c r="F21" s="6"/>
      <c r="G21" s="13"/>
      <c r="H21" s="1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</row>
    <row r="22" spans="1:26" s="7" customFormat="1" ht="12" x14ac:dyDescent="0.2">
      <c r="B22" s="6"/>
      <c r="C22" s="6"/>
      <c r="D22" s="6"/>
      <c r="F22" s="10"/>
      <c r="G22" s="16"/>
      <c r="H22" s="16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7"/>
    </row>
    <row r="23" spans="1:26" s="7" customFormat="1" ht="12" x14ac:dyDescent="0.2">
      <c r="A23" s="35" t="s">
        <v>264</v>
      </c>
    </row>
    <row r="24" spans="1:26" s="7" customFormat="1" thickBot="1" x14ac:dyDescent="0.25">
      <c r="A24" s="19"/>
    </row>
    <row r="25" spans="1:26" s="21" customFormat="1" ht="27" customHeight="1" thickBot="1" x14ac:dyDescent="0.25">
      <c r="A25" s="65" t="s">
        <v>8</v>
      </c>
      <c r="B25" s="65" t="s">
        <v>9</v>
      </c>
      <c r="C25" s="65" t="s">
        <v>10</v>
      </c>
      <c r="D25" s="61" t="s">
        <v>11</v>
      </c>
      <c r="E25" s="61"/>
      <c r="F25" s="61"/>
      <c r="G25" s="61" t="s">
        <v>12</v>
      </c>
      <c r="H25" s="61"/>
      <c r="I25" s="61"/>
      <c r="J25" s="61" t="s">
        <v>13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6" s="21" customFormat="1" ht="22.5" customHeight="1" thickBot="1" x14ac:dyDescent="0.25">
      <c r="A26" s="65"/>
      <c r="B26" s="65"/>
      <c r="C26" s="65"/>
      <c r="D26" s="60" t="s">
        <v>0</v>
      </c>
      <c r="E26" s="20" t="s">
        <v>14</v>
      </c>
      <c r="F26" s="20" t="s">
        <v>15</v>
      </c>
      <c r="G26" s="60" t="s">
        <v>0</v>
      </c>
      <c r="H26" s="20" t="s">
        <v>14</v>
      </c>
      <c r="I26" s="20" t="s">
        <v>15</v>
      </c>
      <c r="J26" s="60" t="s">
        <v>0</v>
      </c>
      <c r="K26" s="20" t="s">
        <v>14</v>
      </c>
      <c r="L26" s="20"/>
      <c r="M26" s="20"/>
      <c r="N26" s="20"/>
      <c r="O26" s="20"/>
      <c r="P26" s="20"/>
      <c r="Q26" s="20"/>
      <c r="R26" s="20"/>
      <c r="S26" s="20"/>
      <c r="T26" s="20"/>
      <c r="U26" s="20" t="s">
        <v>15</v>
      </c>
    </row>
    <row r="27" spans="1:26" s="21" customFormat="1" ht="22.5" customHeight="1" thickBot="1" x14ac:dyDescent="0.25">
      <c r="A27" s="65"/>
      <c r="B27" s="65"/>
      <c r="C27" s="65"/>
      <c r="D27" s="60"/>
      <c r="E27" s="20" t="s">
        <v>16</v>
      </c>
      <c r="F27" s="20" t="s">
        <v>17</v>
      </c>
      <c r="G27" s="60"/>
      <c r="H27" s="20" t="s">
        <v>16</v>
      </c>
      <c r="I27" s="20" t="s">
        <v>17</v>
      </c>
      <c r="J27" s="60"/>
      <c r="K27" s="20" t="s">
        <v>16</v>
      </c>
      <c r="L27" s="20"/>
      <c r="M27" s="20"/>
      <c r="N27" s="20"/>
      <c r="O27" s="20"/>
      <c r="P27" s="20"/>
      <c r="Q27" s="20"/>
      <c r="R27" s="20"/>
      <c r="S27" s="20"/>
      <c r="T27" s="20"/>
      <c r="U27" s="20" t="s">
        <v>17</v>
      </c>
    </row>
    <row r="28" spans="1:26" s="6" customFormat="1" x14ac:dyDescent="0.2">
      <c r="A28" s="37">
        <v>1</v>
      </c>
      <c r="B28" s="37">
        <v>2</v>
      </c>
      <c r="C28" s="37">
        <v>3</v>
      </c>
      <c r="D28" s="38">
        <v>4</v>
      </c>
      <c r="E28" s="37">
        <v>5</v>
      </c>
      <c r="F28" s="37">
        <v>6</v>
      </c>
      <c r="G28" s="38">
        <v>7</v>
      </c>
      <c r="H28" s="37">
        <v>8</v>
      </c>
      <c r="I28" s="37">
        <v>9</v>
      </c>
      <c r="J28" s="38">
        <v>10</v>
      </c>
      <c r="K28" s="37">
        <v>11</v>
      </c>
      <c r="L28" s="37"/>
      <c r="M28" s="37"/>
      <c r="N28" s="37"/>
      <c r="O28" s="37"/>
      <c r="P28" s="37"/>
      <c r="Q28" s="37"/>
      <c r="R28" s="37"/>
      <c r="S28" s="37"/>
      <c r="T28" s="37"/>
      <c r="U28" s="37">
        <v>12</v>
      </c>
    </row>
    <row r="29" spans="1:26" s="22" customFormat="1" ht="216" x14ac:dyDescent="0.2">
      <c r="A29" s="39">
        <v>1</v>
      </c>
      <c r="B29" s="40" t="s">
        <v>33</v>
      </c>
      <c r="C29" s="41" t="s">
        <v>34</v>
      </c>
      <c r="D29" s="42">
        <v>962.12</v>
      </c>
      <c r="E29" s="43">
        <v>903.84</v>
      </c>
      <c r="F29" s="42" t="s">
        <v>35</v>
      </c>
      <c r="G29" s="42">
        <v>476</v>
      </c>
      <c r="H29" s="42">
        <v>447</v>
      </c>
      <c r="I29" s="42" t="s">
        <v>36</v>
      </c>
      <c r="J29" s="42">
        <v>6300</v>
      </c>
      <c r="K29" s="43">
        <v>6071</v>
      </c>
      <c r="L29" s="43"/>
      <c r="M29" s="43"/>
      <c r="N29" s="43"/>
      <c r="O29" s="43"/>
      <c r="P29" s="43"/>
      <c r="Q29" s="43"/>
      <c r="R29" s="43"/>
      <c r="S29" s="43"/>
      <c r="T29" s="43"/>
      <c r="U29" s="43" t="s">
        <v>37</v>
      </c>
    </row>
    <row r="30" spans="1:26" s="22" customFormat="1" ht="24" x14ac:dyDescent="0.2">
      <c r="A30" s="44"/>
      <c r="B30" s="45" t="s">
        <v>38</v>
      </c>
      <c r="C30" s="46" t="s">
        <v>39</v>
      </c>
      <c r="D30" s="47"/>
      <c r="E30" s="48"/>
      <c r="F30" s="47"/>
      <c r="G30" s="47">
        <v>369</v>
      </c>
      <c r="H30" s="47"/>
      <c r="I30" s="47"/>
      <c r="J30" s="47">
        <v>4257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6"/>
    </row>
    <row r="31" spans="1:26" s="22" customFormat="1" ht="24" x14ac:dyDescent="0.2">
      <c r="A31" s="44"/>
      <c r="B31" s="45" t="s">
        <v>40</v>
      </c>
      <c r="C31" s="46" t="s">
        <v>41</v>
      </c>
      <c r="D31" s="47"/>
      <c r="E31" s="48"/>
      <c r="F31" s="47"/>
      <c r="G31" s="47">
        <v>313</v>
      </c>
      <c r="H31" s="47"/>
      <c r="I31" s="47"/>
      <c r="J31" s="47">
        <v>3380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36"/>
    </row>
    <row r="32" spans="1:26" s="22" customFormat="1" ht="12" x14ac:dyDescent="0.2">
      <c r="A32" s="44"/>
      <c r="B32" s="45" t="s">
        <v>42</v>
      </c>
      <c r="C32" s="46" t="s">
        <v>43</v>
      </c>
      <c r="D32" s="47"/>
      <c r="E32" s="48"/>
      <c r="F32" s="47"/>
      <c r="G32" s="47">
        <v>1158</v>
      </c>
      <c r="H32" s="47"/>
      <c r="I32" s="47"/>
      <c r="J32" s="47">
        <v>13937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36"/>
    </row>
    <row r="33" spans="1:22" s="22" customFormat="1" ht="204" x14ac:dyDescent="0.2">
      <c r="A33" s="39">
        <v>2</v>
      </c>
      <c r="B33" s="40" t="s">
        <v>44</v>
      </c>
      <c r="C33" s="41" t="s">
        <v>34</v>
      </c>
      <c r="D33" s="42">
        <v>3023.46</v>
      </c>
      <c r="E33" s="43">
        <v>1438.49</v>
      </c>
      <c r="F33" s="42" t="s">
        <v>45</v>
      </c>
      <c r="G33" s="42">
        <v>1497</v>
      </c>
      <c r="H33" s="42">
        <v>712</v>
      </c>
      <c r="I33" s="42" t="s">
        <v>46</v>
      </c>
      <c r="J33" s="42">
        <v>15161</v>
      </c>
      <c r="K33" s="43">
        <v>9662</v>
      </c>
      <c r="L33" s="43"/>
      <c r="M33" s="43"/>
      <c r="N33" s="43"/>
      <c r="O33" s="43"/>
      <c r="P33" s="43"/>
      <c r="Q33" s="43"/>
      <c r="R33" s="43"/>
      <c r="S33" s="43"/>
      <c r="T33" s="43"/>
      <c r="U33" s="43" t="s">
        <v>47</v>
      </c>
    </row>
    <row r="34" spans="1:22" s="22" customFormat="1" ht="24" x14ac:dyDescent="0.2">
      <c r="A34" s="44"/>
      <c r="B34" s="45" t="s">
        <v>48</v>
      </c>
      <c r="C34" s="46" t="s">
        <v>39</v>
      </c>
      <c r="D34" s="47"/>
      <c r="E34" s="48"/>
      <c r="F34" s="47"/>
      <c r="G34" s="47">
        <v>694</v>
      </c>
      <c r="H34" s="47"/>
      <c r="I34" s="47"/>
      <c r="J34" s="47">
        <v>8010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36"/>
    </row>
    <row r="35" spans="1:22" s="22" customFormat="1" ht="24" x14ac:dyDescent="0.2">
      <c r="A35" s="44"/>
      <c r="B35" s="45" t="s">
        <v>49</v>
      </c>
      <c r="C35" s="46" t="s">
        <v>41</v>
      </c>
      <c r="D35" s="47"/>
      <c r="E35" s="48"/>
      <c r="F35" s="47"/>
      <c r="G35" s="47">
        <v>590</v>
      </c>
      <c r="H35" s="47"/>
      <c r="I35" s="47"/>
      <c r="J35" s="47">
        <v>6361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36"/>
    </row>
    <row r="36" spans="1:22" s="22" customFormat="1" ht="12" x14ac:dyDescent="0.2">
      <c r="A36" s="44"/>
      <c r="B36" s="45" t="s">
        <v>42</v>
      </c>
      <c r="C36" s="46" t="s">
        <v>43</v>
      </c>
      <c r="D36" s="47"/>
      <c r="E36" s="48"/>
      <c r="F36" s="47"/>
      <c r="G36" s="47">
        <v>2781</v>
      </c>
      <c r="H36" s="47"/>
      <c r="I36" s="47"/>
      <c r="J36" s="47">
        <v>29532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6"/>
    </row>
    <row r="37" spans="1:22" s="22" customFormat="1" ht="216" x14ac:dyDescent="0.2">
      <c r="A37" s="39">
        <v>3</v>
      </c>
      <c r="B37" s="40" t="s">
        <v>50</v>
      </c>
      <c r="C37" s="41" t="s">
        <v>51</v>
      </c>
      <c r="D37" s="42">
        <v>1030.48</v>
      </c>
      <c r="E37" s="43">
        <v>887.15</v>
      </c>
      <c r="F37" s="42" t="s">
        <v>52</v>
      </c>
      <c r="G37" s="42">
        <v>223</v>
      </c>
      <c r="H37" s="42">
        <v>192</v>
      </c>
      <c r="I37" s="42" t="s">
        <v>53</v>
      </c>
      <c r="J37" s="42">
        <v>2818</v>
      </c>
      <c r="K37" s="43">
        <v>2600</v>
      </c>
      <c r="L37" s="43"/>
      <c r="M37" s="43"/>
      <c r="N37" s="43"/>
      <c r="O37" s="43"/>
      <c r="P37" s="43"/>
      <c r="Q37" s="43"/>
      <c r="R37" s="43"/>
      <c r="S37" s="43"/>
      <c r="T37" s="43"/>
      <c r="U37" s="43" t="s">
        <v>54</v>
      </c>
    </row>
    <row r="38" spans="1:22" s="22" customFormat="1" ht="24" x14ac:dyDescent="0.2">
      <c r="A38" s="44"/>
      <c r="B38" s="45" t="s">
        <v>55</v>
      </c>
      <c r="C38" s="46" t="s">
        <v>56</v>
      </c>
      <c r="D38" s="47"/>
      <c r="E38" s="48"/>
      <c r="F38" s="47"/>
      <c r="G38" s="47">
        <v>153</v>
      </c>
      <c r="H38" s="47"/>
      <c r="I38" s="47"/>
      <c r="J38" s="47">
        <v>1749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36"/>
    </row>
    <row r="39" spans="1:22" s="22" customFormat="1" ht="24" x14ac:dyDescent="0.2">
      <c r="A39" s="44"/>
      <c r="B39" s="45" t="s">
        <v>57</v>
      </c>
      <c r="C39" s="46" t="s">
        <v>58</v>
      </c>
      <c r="D39" s="47"/>
      <c r="E39" s="48"/>
      <c r="F39" s="47"/>
      <c r="G39" s="47">
        <v>100</v>
      </c>
      <c r="H39" s="47"/>
      <c r="I39" s="47"/>
      <c r="J39" s="47">
        <v>1076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36"/>
    </row>
    <row r="40" spans="1:22" s="22" customFormat="1" ht="12" x14ac:dyDescent="0.2">
      <c r="A40" s="44"/>
      <c r="B40" s="45" t="s">
        <v>42</v>
      </c>
      <c r="C40" s="46" t="s">
        <v>43</v>
      </c>
      <c r="D40" s="47"/>
      <c r="E40" s="48"/>
      <c r="F40" s="47"/>
      <c r="G40" s="47">
        <v>476</v>
      </c>
      <c r="H40" s="47"/>
      <c r="I40" s="47"/>
      <c r="J40" s="47">
        <v>5643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22" customFormat="1" ht="204" x14ac:dyDescent="0.2">
      <c r="A41" s="39">
        <v>4</v>
      </c>
      <c r="B41" s="40" t="s">
        <v>59</v>
      </c>
      <c r="C41" s="41" t="s">
        <v>60</v>
      </c>
      <c r="D41" s="42">
        <v>50.72</v>
      </c>
      <c r="E41" s="43">
        <v>50.72</v>
      </c>
      <c r="F41" s="42"/>
      <c r="G41" s="42">
        <v>59</v>
      </c>
      <c r="H41" s="42">
        <v>59</v>
      </c>
      <c r="I41" s="42"/>
      <c r="J41" s="42">
        <v>797</v>
      </c>
      <c r="K41" s="43">
        <v>797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2" s="22" customFormat="1" ht="24" x14ac:dyDescent="0.2">
      <c r="A42" s="44"/>
      <c r="B42" s="45" t="s">
        <v>61</v>
      </c>
      <c r="C42" s="46" t="s">
        <v>62</v>
      </c>
      <c r="D42" s="47"/>
      <c r="E42" s="48"/>
      <c r="F42" s="47"/>
      <c r="G42" s="47">
        <v>48</v>
      </c>
      <c r="H42" s="47"/>
      <c r="I42" s="47"/>
      <c r="J42" s="47">
        <v>558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36"/>
    </row>
    <row r="43" spans="1:22" s="22" customFormat="1" ht="24" x14ac:dyDescent="0.2">
      <c r="A43" s="44"/>
      <c r="B43" s="45" t="s">
        <v>63</v>
      </c>
      <c r="C43" s="46" t="s">
        <v>64</v>
      </c>
      <c r="D43" s="47"/>
      <c r="E43" s="48"/>
      <c r="F43" s="47"/>
      <c r="G43" s="47">
        <v>37</v>
      </c>
      <c r="H43" s="47"/>
      <c r="I43" s="47"/>
      <c r="J43" s="47">
        <v>399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36"/>
    </row>
    <row r="44" spans="1:22" s="22" customFormat="1" ht="12" x14ac:dyDescent="0.2">
      <c r="A44" s="44"/>
      <c r="B44" s="45" t="s">
        <v>42</v>
      </c>
      <c r="C44" s="46" t="s">
        <v>43</v>
      </c>
      <c r="D44" s="47"/>
      <c r="E44" s="48"/>
      <c r="F44" s="47"/>
      <c r="G44" s="47">
        <v>144</v>
      </c>
      <c r="H44" s="47"/>
      <c r="I44" s="47"/>
      <c r="J44" s="47">
        <v>1754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36"/>
    </row>
    <row r="45" spans="1:22" s="22" customFormat="1" ht="324" x14ac:dyDescent="0.2">
      <c r="A45" s="39">
        <v>5</v>
      </c>
      <c r="B45" s="40" t="s">
        <v>65</v>
      </c>
      <c r="C45" s="41" t="s">
        <v>34</v>
      </c>
      <c r="D45" s="42">
        <v>13.39</v>
      </c>
      <c r="E45" s="43">
        <v>13.39</v>
      </c>
      <c r="F45" s="42"/>
      <c r="G45" s="42">
        <v>7</v>
      </c>
      <c r="H45" s="42">
        <v>7</v>
      </c>
      <c r="I45" s="42"/>
      <c r="J45" s="42">
        <v>90</v>
      </c>
      <c r="K45" s="43">
        <v>90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2" s="22" customFormat="1" ht="24" x14ac:dyDescent="0.2">
      <c r="A46" s="44"/>
      <c r="B46" s="45" t="s">
        <v>66</v>
      </c>
      <c r="C46" s="46" t="s">
        <v>67</v>
      </c>
      <c r="D46" s="47"/>
      <c r="E46" s="48"/>
      <c r="F46" s="47"/>
      <c r="G46" s="47">
        <v>6</v>
      </c>
      <c r="H46" s="47"/>
      <c r="I46" s="47"/>
      <c r="J46" s="47">
        <v>62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36"/>
    </row>
    <row r="47" spans="1:22" s="22" customFormat="1" ht="24" x14ac:dyDescent="0.2">
      <c r="A47" s="44"/>
      <c r="B47" s="45" t="s">
        <v>68</v>
      </c>
      <c r="C47" s="46" t="s">
        <v>69</v>
      </c>
      <c r="D47" s="47"/>
      <c r="E47" s="48"/>
      <c r="F47" s="47"/>
      <c r="G47" s="47">
        <v>4</v>
      </c>
      <c r="H47" s="47"/>
      <c r="I47" s="47"/>
      <c r="J47" s="47">
        <v>43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36"/>
    </row>
    <row r="48" spans="1:22" s="22" customFormat="1" ht="12" x14ac:dyDescent="0.2">
      <c r="A48" s="44"/>
      <c r="B48" s="45" t="s">
        <v>42</v>
      </c>
      <c r="C48" s="46" t="s">
        <v>43</v>
      </c>
      <c r="D48" s="47"/>
      <c r="E48" s="48"/>
      <c r="F48" s="47"/>
      <c r="G48" s="47">
        <v>17</v>
      </c>
      <c r="H48" s="47"/>
      <c r="I48" s="47"/>
      <c r="J48" s="47">
        <v>195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36"/>
    </row>
    <row r="49" spans="1:22" s="22" customFormat="1" ht="324" x14ac:dyDescent="0.2">
      <c r="A49" s="39">
        <v>6</v>
      </c>
      <c r="B49" s="40" t="s">
        <v>70</v>
      </c>
      <c r="C49" s="41" t="s">
        <v>34</v>
      </c>
      <c r="D49" s="42">
        <v>338.53</v>
      </c>
      <c r="E49" s="43" t="s">
        <v>71</v>
      </c>
      <c r="F49" s="42">
        <v>4.6500000000000004</v>
      </c>
      <c r="G49" s="42">
        <v>168</v>
      </c>
      <c r="H49" s="42" t="s">
        <v>72</v>
      </c>
      <c r="I49" s="42">
        <v>2</v>
      </c>
      <c r="J49" s="42">
        <v>1269</v>
      </c>
      <c r="K49" s="43" t="s">
        <v>73</v>
      </c>
      <c r="L49" s="43"/>
      <c r="M49" s="43"/>
      <c r="N49" s="43"/>
      <c r="O49" s="43"/>
      <c r="P49" s="43"/>
      <c r="Q49" s="43"/>
      <c r="R49" s="43"/>
      <c r="S49" s="43"/>
      <c r="T49" s="43"/>
      <c r="U49" s="43">
        <v>14</v>
      </c>
    </row>
    <row r="50" spans="1:22" s="22" customFormat="1" ht="24" x14ac:dyDescent="0.2">
      <c r="A50" s="44"/>
      <c r="B50" s="45" t="s">
        <v>74</v>
      </c>
      <c r="C50" s="46" t="s">
        <v>75</v>
      </c>
      <c r="D50" s="47"/>
      <c r="E50" s="48"/>
      <c r="F50" s="47"/>
      <c r="G50" s="47">
        <v>51</v>
      </c>
      <c r="H50" s="47"/>
      <c r="I50" s="47"/>
      <c r="J50" s="47">
        <v>581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36"/>
    </row>
    <row r="51" spans="1:22" s="22" customFormat="1" ht="24" x14ac:dyDescent="0.2">
      <c r="A51" s="44"/>
      <c r="B51" s="45" t="s">
        <v>76</v>
      </c>
      <c r="C51" s="46" t="s">
        <v>77</v>
      </c>
      <c r="D51" s="47"/>
      <c r="E51" s="48"/>
      <c r="F51" s="47"/>
      <c r="G51" s="47">
        <v>26</v>
      </c>
      <c r="H51" s="47"/>
      <c r="I51" s="47"/>
      <c r="J51" s="47">
        <v>277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36"/>
    </row>
    <row r="52" spans="1:22" s="22" customFormat="1" ht="12" x14ac:dyDescent="0.2">
      <c r="A52" s="44"/>
      <c r="B52" s="45" t="s">
        <v>42</v>
      </c>
      <c r="C52" s="46" t="s">
        <v>43</v>
      </c>
      <c r="D52" s="47"/>
      <c r="E52" s="48"/>
      <c r="F52" s="47"/>
      <c r="G52" s="47">
        <v>245</v>
      </c>
      <c r="H52" s="47"/>
      <c r="I52" s="47"/>
      <c r="J52" s="47">
        <v>2127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36"/>
    </row>
    <row r="53" spans="1:22" s="22" customFormat="1" ht="36" x14ac:dyDescent="0.2">
      <c r="A53" s="39">
        <v>7</v>
      </c>
      <c r="B53" s="40" t="s">
        <v>78</v>
      </c>
      <c r="C53" s="41">
        <v>-9.9019999999999993E-3</v>
      </c>
      <c r="D53" s="42">
        <v>11890</v>
      </c>
      <c r="E53" s="43" t="s">
        <v>79</v>
      </c>
      <c r="F53" s="42"/>
      <c r="G53" s="42">
        <v>-118</v>
      </c>
      <c r="H53" s="42" t="s">
        <v>80</v>
      </c>
      <c r="I53" s="42"/>
      <c r="J53" s="42">
        <v>-610</v>
      </c>
      <c r="K53" s="43" t="s">
        <v>81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2" s="22" customFormat="1" ht="72" x14ac:dyDescent="0.2">
      <c r="A54" s="39">
        <v>8</v>
      </c>
      <c r="B54" s="40" t="s">
        <v>82</v>
      </c>
      <c r="C54" s="41" t="s">
        <v>83</v>
      </c>
      <c r="D54" s="42">
        <v>333.07</v>
      </c>
      <c r="E54" s="43" t="s">
        <v>84</v>
      </c>
      <c r="F54" s="42"/>
      <c r="G54" s="42">
        <v>3298</v>
      </c>
      <c r="H54" s="42" t="s">
        <v>85</v>
      </c>
      <c r="I54" s="42"/>
      <c r="J54" s="42">
        <v>25263</v>
      </c>
      <c r="K54" s="43" t="s">
        <v>86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2" s="22" customFormat="1" ht="348" x14ac:dyDescent="0.2">
      <c r="A55" s="39">
        <v>9</v>
      </c>
      <c r="B55" s="40" t="s">
        <v>87</v>
      </c>
      <c r="C55" s="41" t="s">
        <v>34</v>
      </c>
      <c r="D55" s="42">
        <v>112.67</v>
      </c>
      <c r="E55" s="43" t="s">
        <v>88</v>
      </c>
      <c r="F55" s="42" t="s">
        <v>89</v>
      </c>
      <c r="G55" s="42">
        <v>56</v>
      </c>
      <c r="H55" s="42" t="s">
        <v>90</v>
      </c>
      <c r="I55" s="42">
        <v>1</v>
      </c>
      <c r="J55" s="42">
        <v>747</v>
      </c>
      <c r="K55" s="43" t="s">
        <v>91</v>
      </c>
      <c r="L55" s="43"/>
      <c r="M55" s="43"/>
      <c r="N55" s="43"/>
      <c r="O55" s="43"/>
      <c r="P55" s="43"/>
      <c r="Q55" s="43"/>
      <c r="R55" s="43"/>
      <c r="S55" s="43"/>
      <c r="T55" s="43"/>
      <c r="U55" s="43" t="s">
        <v>92</v>
      </c>
    </row>
    <row r="56" spans="1:22" s="22" customFormat="1" ht="24" x14ac:dyDescent="0.2">
      <c r="A56" s="44"/>
      <c r="B56" s="45" t="s">
        <v>93</v>
      </c>
      <c r="C56" s="46" t="s">
        <v>94</v>
      </c>
      <c r="D56" s="47"/>
      <c r="E56" s="48"/>
      <c r="F56" s="47"/>
      <c r="G56" s="47">
        <v>51</v>
      </c>
      <c r="H56" s="47"/>
      <c r="I56" s="47"/>
      <c r="J56" s="47">
        <v>592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36"/>
    </row>
    <row r="57" spans="1:22" s="22" customFormat="1" ht="24" x14ac:dyDescent="0.2">
      <c r="A57" s="44"/>
      <c r="B57" s="45" t="s">
        <v>95</v>
      </c>
      <c r="C57" s="46" t="s">
        <v>96</v>
      </c>
      <c r="D57" s="47"/>
      <c r="E57" s="48"/>
      <c r="F57" s="47"/>
      <c r="G57" s="47">
        <v>25</v>
      </c>
      <c r="H57" s="47"/>
      <c r="I57" s="47"/>
      <c r="J57" s="47">
        <v>274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36"/>
    </row>
    <row r="58" spans="1:22" s="22" customFormat="1" ht="12" x14ac:dyDescent="0.2">
      <c r="A58" s="44"/>
      <c r="B58" s="45" t="s">
        <v>42</v>
      </c>
      <c r="C58" s="46" t="s">
        <v>43</v>
      </c>
      <c r="D58" s="47"/>
      <c r="E58" s="48"/>
      <c r="F58" s="47"/>
      <c r="G58" s="47">
        <v>132</v>
      </c>
      <c r="H58" s="47"/>
      <c r="I58" s="47"/>
      <c r="J58" s="47">
        <v>1613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36"/>
    </row>
    <row r="59" spans="1:22" s="22" customFormat="1" ht="36" x14ac:dyDescent="0.2">
      <c r="A59" s="39">
        <v>10</v>
      </c>
      <c r="B59" s="40" t="s">
        <v>97</v>
      </c>
      <c r="C59" s="41" t="s">
        <v>98</v>
      </c>
      <c r="D59" s="42">
        <v>42.65</v>
      </c>
      <c r="E59" s="43" t="s">
        <v>99</v>
      </c>
      <c r="F59" s="42"/>
      <c r="G59" s="42">
        <v>317</v>
      </c>
      <c r="H59" s="42" t="s">
        <v>100</v>
      </c>
      <c r="I59" s="42"/>
      <c r="J59" s="42">
        <v>2426</v>
      </c>
      <c r="K59" s="43" t="s">
        <v>101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2" s="22" customFormat="1" ht="336" x14ac:dyDescent="0.2">
      <c r="A60" s="39">
        <v>11</v>
      </c>
      <c r="B60" s="40" t="s">
        <v>102</v>
      </c>
      <c r="C60" s="41" t="s">
        <v>34</v>
      </c>
      <c r="D60" s="42">
        <v>2188.33</v>
      </c>
      <c r="E60" s="43" t="s">
        <v>103</v>
      </c>
      <c r="F60" s="42" t="s">
        <v>104</v>
      </c>
      <c r="G60" s="42">
        <v>1083</v>
      </c>
      <c r="H60" s="42" t="s">
        <v>105</v>
      </c>
      <c r="I60" s="42" t="s">
        <v>106</v>
      </c>
      <c r="J60" s="42">
        <v>7346</v>
      </c>
      <c r="K60" s="43" t="s">
        <v>107</v>
      </c>
      <c r="L60" s="43"/>
      <c r="M60" s="43"/>
      <c r="N60" s="43"/>
      <c r="O60" s="43"/>
      <c r="P60" s="43"/>
      <c r="Q60" s="43"/>
      <c r="R60" s="43"/>
      <c r="S60" s="43"/>
      <c r="T60" s="43"/>
      <c r="U60" s="43" t="s">
        <v>108</v>
      </c>
    </row>
    <row r="61" spans="1:22" s="22" customFormat="1" ht="24" x14ac:dyDescent="0.2">
      <c r="A61" s="44"/>
      <c r="B61" s="45" t="s">
        <v>109</v>
      </c>
      <c r="C61" s="46" t="s">
        <v>110</v>
      </c>
      <c r="D61" s="47"/>
      <c r="E61" s="48"/>
      <c r="F61" s="47"/>
      <c r="G61" s="47">
        <v>317</v>
      </c>
      <c r="H61" s="47"/>
      <c r="I61" s="47"/>
      <c r="J61" s="47">
        <v>3652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36"/>
    </row>
    <row r="62" spans="1:22" s="22" customFormat="1" ht="24" x14ac:dyDescent="0.2">
      <c r="A62" s="44"/>
      <c r="B62" s="45" t="s">
        <v>111</v>
      </c>
      <c r="C62" s="46" t="s">
        <v>112</v>
      </c>
      <c r="D62" s="47"/>
      <c r="E62" s="48"/>
      <c r="F62" s="47"/>
      <c r="G62" s="47">
        <v>182</v>
      </c>
      <c r="H62" s="47"/>
      <c r="I62" s="47"/>
      <c r="J62" s="47">
        <v>1981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36"/>
    </row>
    <row r="63" spans="1:22" s="22" customFormat="1" ht="12" x14ac:dyDescent="0.2">
      <c r="A63" s="44"/>
      <c r="B63" s="45" t="s">
        <v>42</v>
      </c>
      <c r="C63" s="46" t="s">
        <v>43</v>
      </c>
      <c r="D63" s="47"/>
      <c r="E63" s="48"/>
      <c r="F63" s="47"/>
      <c r="G63" s="47">
        <v>1582</v>
      </c>
      <c r="H63" s="47"/>
      <c r="I63" s="47"/>
      <c r="J63" s="47">
        <v>12979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36"/>
    </row>
    <row r="64" spans="1:22" s="22" customFormat="1" ht="348" x14ac:dyDescent="0.2">
      <c r="A64" s="39">
        <v>12</v>
      </c>
      <c r="B64" s="40" t="s">
        <v>113</v>
      </c>
      <c r="C64" s="41" t="s">
        <v>114</v>
      </c>
      <c r="D64" s="42">
        <v>409.03</v>
      </c>
      <c r="E64" s="43" t="s">
        <v>115</v>
      </c>
      <c r="F64" s="42" t="s">
        <v>116</v>
      </c>
      <c r="G64" s="42">
        <v>405</v>
      </c>
      <c r="H64" s="42" t="s">
        <v>117</v>
      </c>
      <c r="I64" s="42" t="s">
        <v>118</v>
      </c>
      <c r="J64" s="42">
        <v>1865</v>
      </c>
      <c r="K64" s="43" t="s">
        <v>119</v>
      </c>
      <c r="L64" s="43"/>
      <c r="M64" s="43"/>
      <c r="N64" s="43"/>
      <c r="O64" s="43"/>
      <c r="P64" s="43"/>
      <c r="Q64" s="43"/>
      <c r="R64" s="43"/>
      <c r="S64" s="43"/>
      <c r="T64" s="43"/>
      <c r="U64" s="43" t="s">
        <v>120</v>
      </c>
    </row>
    <row r="65" spans="1:22" s="22" customFormat="1" ht="24" x14ac:dyDescent="0.2">
      <c r="A65" s="44"/>
      <c r="B65" s="45" t="s">
        <v>121</v>
      </c>
      <c r="C65" s="46" t="s">
        <v>110</v>
      </c>
      <c r="D65" s="47"/>
      <c r="E65" s="48"/>
      <c r="F65" s="47"/>
      <c r="G65" s="47">
        <v>13</v>
      </c>
      <c r="H65" s="47"/>
      <c r="I65" s="47"/>
      <c r="J65" s="47">
        <v>152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36"/>
    </row>
    <row r="66" spans="1:22" s="22" customFormat="1" ht="24" x14ac:dyDescent="0.2">
      <c r="A66" s="44"/>
      <c r="B66" s="45" t="s">
        <v>122</v>
      </c>
      <c r="C66" s="46" t="s">
        <v>112</v>
      </c>
      <c r="D66" s="47"/>
      <c r="E66" s="48"/>
      <c r="F66" s="47"/>
      <c r="G66" s="47">
        <v>8</v>
      </c>
      <c r="H66" s="47"/>
      <c r="I66" s="47"/>
      <c r="J66" s="47">
        <v>83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36"/>
    </row>
    <row r="67" spans="1:22" s="22" customFormat="1" ht="12" x14ac:dyDescent="0.2">
      <c r="A67" s="44"/>
      <c r="B67" s="45" t="s">
        <v>42</v>
      </c>
      <c r="C67" s="46" t="s">
        <v>43</v>
      </c>
      <c r="D67" s="47"/>
      <c r="E67" s="48"/>
      <c r="F67" s="47"/>
      <c r="G67" s="47">
        <v>426</v>
      </c>
      <c r="H67" s="47"/>
      <c r="I67" s="47"/>
      <c r="J67" s="47">
        <v>2100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36"/>
    </row>
    <row r="68" spans="1:22" s="22" customFormat="1" ht="348" x14ac:dyDescent="0.2">
      <c r="A68" s="39">
        <v>13</v>
      </c>
      <c r="B68" s="40" t="s">
        <v>87</v>
      </c>
      <c r="C68" s="41" t="s">
        <v>123</v>
      </c>
      <c r="D68" s="42">
        <v>112.67</v>
      </c>
      <c r="E68" s="43" t="s">
        <v>88</v>
      </c>
      <c r="F68" s="42" t="s">
        <v>89</v>
      </c>
      <c r="G68" s="42">
        <v>80</v>
      </c>
      <c r="H68" s="42" t="s">
        <v>124</v>
      </c>
      <c r="I68" s="42">
        <v>1</v>
      </c>
      <c r="J68" s="42">
        <v>1073</v>
      </c>
      <c r="K68" s="43" t="s">
        <v>125</v>
      </c>
      <c r="L68" s="43"/>
      <c r="M68" s="43"/>
      <c r="N68" s="43"/>
      <c r="O68" s="43"/>
      <c r="P68" s="43"/>
      <c r="Q68" s="43"/>
      <c r="R68" s="43"/>
      <c r="S68" s="43"/>
      <c r="T68" s="43"/>
      <c r="U68" s="43" t="s">
        <v>126</v>
      </c>
    </row>
    <row r="69" spans="1:22" s="22" customFormat="1" ht="24" x14ac:dyDescent="0.2">
      <c r="A69" s="44"/>
      <c r="B69" s="45" t="s">
        <v>127</v>
      </c>
      <c r="C69" s="46" t="s">
        <v>94</v>
      </c>
      <c r="D69" s="47"/>
      <c r="E69" s="48"/>
      <c r="F69" s="47"/>
      <c r="G69" s="47">
        <v>74</v>
      </c>
      <c r="H69" s="47"/>
      <c r="I69" s="47"/>
      <c r="J69" s="47">
        <v>850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36"/>
    </row>
    <row r="70" spans="1:22" s="22" customFormat="1" ht="24" x14ac:dyDescent="0.2">
      <c r="A70" s="44"/>
      <c r="B70" s="45" t="s">
        <v>128</v>
      </c>
      <c r="C70" s="46" t="s">
        <v>96</v>
      </c>
      <c r="D70" s="47"/>
      <c r="E70" s="48"/>
      <c r="F70" s="47"/>
      <c r="G70" s="47">
        <v>36</v>
      </c>
      <c r="H70" s="47"/>
      <c r="I70" s="47"/>
      <c r="J70" s="47">
        <v>393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36"/>
    </row>
    <row r="71" spans="1:22" s="22" customFormat="1" ht="12" x14ac:dyDescent="0.2">
      <c r="A71" s="44"/>
      <c r="B71" s="45" t="s">
        <v>42</v>
      </c>
      <c r="C71" s="46" t="s">
        <v>43</v>
      </c>
      <c r="D71" s="47"/>
      <c r="E71" s="48"/>
      <c r="F71" s="47"/>
      <c r="G71" s="47">
        <v>190</v>
      </c>
      <c r="H71" s="47"/>
      <c r="I71" s="47"/>
      <c r="J71" s="47">
        <v>2316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36"/>
    </row>
    <row r="72" spans="1:22" s="22" customFormat="1" ht="36" x14ac:dyDescent="0.2">
      <c r="A72" s="39">
        <v>14</v>
      </c>
      <c r="B72" s="40" t="s">
        <v>97</v>
      </c>
      <c r="C72" s="41" t="s">
        <v>129</v>
      </c>
      <c r="D72" s="42">
        <v>42.65</v>
      </c>
      <c r="E72" s="43" t="s">
        <v>99</v>
      </c>
      <c r="F72" s="42"/>
      <c r="G72" s="42">
        <v>455</v>
      </c>
      <c r="H72" s="42" t="s">
        <v>130</v>
      </c>
      <c r="I72" s="42"/>
      <c r="J72" s="42">
        <v>3486</v>
      </c>
      <c r="K72" s="43" t="s">
        <v>131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2" s="22" customFormat="1" ht="372" x14ac:dyDescent="0.2">
      <c r="A73" s="39">
        <v>15</v>
      </c>
      <c r="B73" s="40" t="s">
        <v>132</v>
      </c>
      <c r="C73" s="41" t="s">
        <v>34</v>
      </c>
      <c r="D73" s="42">
        <v>10917.13</v>
      </c>
      <c r="E73" s="43" t="s">
        <v>133</v>
      </c>
      <c r="F73" s="42" t="s">
        <v>134</v>
      </c>
      <c r="G73" s="42">
        <v>5405</v>
      </c>
      <c r="H73" s="42" t="s">
        <v>135</v>
      </c>
      <c r="I73" s="42" t="s">
        <v>136</v>
      </c>
      <c r="J73" s="42">
        <v>31092</v>
      </c>
      <c r="K73" s="43" t="s">
        <v>137</v>
      </c>
      <c r="L73" s="43"/>
      <c r="M73" s="43"/>
      <c r="N73" s="43"/>
      <c r="O73" s="43"/>
      <c r="P73" s="43"/>
      <c r="Q73" s="43"/>
      <c r="R73" s="43"/>
      <c r="S73" s="43"/>
      <c r="T73" s="43"/>
      <c r="U73" s="43" t="s">
        <v>138</v>
      </c>
    </row>
    <row r="74" spans="1:22" s="22" customFormat="1" ht="24" x14ac:dyDescent="0.2">
      <c r="A74" s="44"/>
      <c r="B74" s="45" t="s">
        <v>139</v>
      </c>
      <c r="C74" s="46" t="s">
        <v>110</v>
      </c>
      <c r="D74" s="47"/>
      <c r="E74" s="48"/>
      <c r="F74" s="47"/>
      <c r="G74" s="47">
        <v>1051</v>
      </c>
      <c r="H74" s="47"/>
      <c r="I74" s="47"/>
      <c r="J74" s="47">
        <v>12104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36"/>
    </row>
    <row r="75" spans="1:22" s="22" customFormat="1" ht="24" x14ac:dyDescent="0.2">
      <c r="A75" s="44"/>
      <c r="B75" s="45" t="s">
        <v>140</v>
      </c>
      <c r="C75" s="46" t="s">
        <v>112</v>
      </c>
      <c r="D75" s="47"/>
      <c r="E75" s="48"/>
      <c r="F75" s="47"/>
      <c r="G75" s="47">
        <v>605</v>
      </c>
      <c r="H75" s="47"/>
      <c r="I75" s="47"/>
      <c r="J75" s="47">
        <v>6567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36"/>
    </row>
    <row r="76" spans="1:22" s="22" customFormat="1" ht="12" x14ac:dyDescent="0.2">
      <c r="A76" s="44"/>
      <c r="B76" s="45" t="s">
        <v>42</v>
      </c>
      <c r="C76" s="46" t="s">
        <v>43</v>
      </c>
      <c r="D76" s="47"/>
      <c r="E76" s="48"/>
      <c r="F76" s="47"/>
      <c r="G76" s="47">
        <v>7061</v>
      </c>
      <c r="H76" s="47"/>
      <c r="I76" s="47"/>
      <c r="J76" s="47">
        <v>49763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36"/>
    </row>
    <row r="77" spans="1:22" s="22" customFormat="1" ht="36" x14ac:dyDescent="0.2">
      <c r="A77" s="39">
        <v>16</v>
      </c>
      <c r="B77" s="40" t="s">
        <v>141</v>
      </c>
      <c r="C77" s="41">
        <v>-222.79499999999999</v>
      </c>
      <c r="D77" s="42">
        <v>2.16</v>
      </c>
      <c r="E77" s="43" t="s">
        <v>142</v>
      </c>
      <c r="F77" s="42"/>
      <c r="G77" s="42">
        <v>-481</v>
      </c>
      <c r="H77" s="42" t="s">
        <v>143</v>
      </c>
      <c r="I77" s="42"/>
      <c r="J77" s="42">
        <v>-1524</v>
      </c>
      <c r="K77" s="43" t="s">
        <v>144</v>
      </c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2" s="22" customFormat="1" ht="36" x14ac:dyDescent="0.2">
      <c r="A78" s="39">
        <v>17</v>
      </c>
      <c r="B78" s="40" t="s">
        <v>145</v>
      </c>
      <c r="C78" s="41" t="s">
        <v>146</v>
      </c>
      <c r="D78" s="42">
        <v>35.9</v>
      </c>
      <c r="E78" s="43" t="s">
        <v>147</v>
      </c>
      <c r="F78" s="42"/>
      <c r="G78" s="42">
        <v>7998</v>
      </c>
      <c r="H78" s="42" t="s">
        <v>148</v>
      </c>
      <c r="I78" s="42"/>
      <c r="J78" s="42">
        <v>61266</v>
      </c>
      <c r="K78" s="43" t="s">
        <v>149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2" s="22" customFormat="1" ht="72" x14ac:dyDescent="0.2">
      <c r="A79" s="39">
        <v>18</v>
      </c>
      <c r="B79" s="40" t="s">
        <v>150</v>
      </c>
      <c r="C79" s="41">
        <v>-50.5002</v>
      </c>
      <c r="D79" s="42">
        <v>73.599999999999994</v>
      </c>
      <c r="E79" s="43" t="s">
        <v>151</v>
      </c>
      <c r="F79" s="42"/>
      <c r="G79" s="42">
        <v>-3717</v>
      </c>
      <c r="H79" s="42" t="s">
        <v>152</v>
      </c>
      <c r="I79" s="42"/>
      <c r="J79" s="42">
        <v>-14859</v>
      </c>
      <c r="K79" s="43" t="s">
        <v>153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2" s="22" customFormat="1" ht="60" x14ac:dyDescent="0.2">
      <c r="A80" s="39">
        <v>19</v>
      </c>
      <c r="B80" s="40" t="s">
        <v>154</v>
      </c>
      <c r="C80" s="41" t="s">
        <v>155</v>
      </c>
      <c r="D80" s="42">
        <v>120</v>
      </c>
      <c r="E80" s="43" t="s">
        <v>156</v>
      </c>
      <c r="F80" s="42"/>
      <c r="G80" s="42">
        <v>6060</v>
      </c>
      <c r="H80" s="42" t="s">
        <v>157</v>
      </c>
      <c r="I80" s="42"/>
      <c r="J80" s="42">
        <v>21257</v>
      </c>
      <c r="K80" s="43" t="s">
        <v>158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2" s="22" customFormat="1" ht="384" x14ac:dyDescent="0.2">
      <c r="A81" s="39">
        <v>20</v>
      </c>
      <c r="B81" s="40" t="s">
        <v>159</v>
      </c>
      <c r="C81" s="41" t="s">
        <v>160</v>
      </c>
      <c r="D81" s="42">
        <v>11257.29</v>
      </c>
      <c r="E81" s="43" t="s">
        <v>161</v>
      </c>
      <c r="F81" s="42" t="s">
        <v>162</v>
      </c>
      <c r="G81" s="42">
        <v>2434</v>
      </c>
      <c r="H81" s="42" t="s">
        <v>163</v>
      </c>
      <c r="I81" s="42" t="s">
        <v>164</v>
      </c>
      <c r="J81" s="42">
        <v>14683</v>
      </c>
      <c r="K81" s="43" t="s">
        <v>165</v>
      </c>
      <c r="L81" s="43"/>
      <c r="M81" s="43"/>
      <c r="N81" s="43"/>
      <c r="O81" s="43"/>
      <c r="P81" s="43"/>
      <c r="Q81" s="43"/>
      <c r="R81" s="43"/>
      <c r="S81" s="43"/>
      <c r="T81" s="43"/>
      <c r="U81" s="43" t="s">
        <v>166</v>
      </c>
    </row>
    <row r="82" spans="1:22" s="22" customFormat="1" ht="24" x14ac:dyDescent="0.2">
      <c r="A82" s="44"/>
      <c r="B82" s="45" t="s">
        <v>167</v>
      </c>
      <c r="C82" s="46" t="s">
        <v>94</v>
      </c>
      <c r="D82" s="47"/>
      <c r="E82" s="48"/>
      <c r="F82" s="47"/>
      <c r="G82" s="47">
        <v>529</v>
      </c>
      <c r="H82" s="47"/>
      <c r="I82" s="47"/>
      <c r="J82" s="47">
        <v>6075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6"/>
    </row>
    <row r="83" spans="1:22" s="22" customFormat="1" ht="24" x14ac:dyDescent="0.2">
      <c r="A83" s="44"/>
      <c r="B83" s="45" t="s">
        <v>168</v>
      </c>
      <c r="C83" s="46" t="s">
        <v>96</v>
      </c>
      <c r="D83" s="47"/>
      <c r="E83" s="48"/>
      <c r="F83" s="47"/>
      <c r="G83" s="47">
        <v>262</v>
      </c>
      <c r="H83" s="47"/>
      <c r="I83" s="47"/>
      <c r="J83" s="47">
        <v>2810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6"/>
    </row>
    <row r="84" spans="1:22" s="22" customFormat="1" ht="12" x14ac:dyDescent="0.2">
      <c r="A84" s="44"/>
      <c r="B84" s="45" t="s">
        <v>42</v>
      </c>
      <c r="C84" s="46" t="s">
        <v>43</v>
      </c>
      <c r="D84" s="47"/>
      <c r="E84" s="48"/>
      <c r="F84" s="47"/>
      <c r="G84" s="47">
        <v>3225</v>
      </c>
      <c r="H84" s="47"/>
      <c r="I84" s="47"/>
      <c r="J84" s="47">
        <v>23568</v>
      </c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6"/>
    </row>
    <row r="85" spans="1:22" s="22" customFormat="1" ht="48" x14ac:dyDescent="0.2">
      <c r="A85" s="39">
        <v>21</v>
      </c>
      <c r="B85" s="40" t="s">
        <v>169</v>
      </c>
      <c r="C85" s="41">
        <v>-8.1074999999999994E-2</v>
      </c>
      <c r="D85" s="42">
        <v>2840</v>
      </c>
      <c r="E85" s="43" t="s">
        <v>170</v>
      </c>
      <c r="F85" s="42"/>
      <c r="G85" s="42">
        <v>-230</v>
      </c>
      <c r="H85" s="42" t="s">
        <v>171</v>
      </c>
      <c r="I85" s="42"/>
      <c r="J85" s="42">
        <v>-611</v>
      </c>
      <c r="K85" s="43" t="s">
        <v>172</v>
      </c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2" s="22" customFormat="1" ht="36" x14ac:dyDescent="0.2">
      <c r="A86" s="39">
        <v>22</v>
      </c>
      <c r="B86" s="40" t="s">
        <v>145</v>
      </c>
      <c r="C86" s="41" t="s">
        <v>173</v>
      </c>
      <c r="D86" s="42">
        <v>35.9</v>
      </c>
      <c r="E86" s="43" t="s">
        <v>147</v>
      </c>
      <c r="F86" s="42"/>
      <c r="G86" s="42">
        <v>3493</v>
      </c>
      <c r="H86" s="42" t="s">
        <v>174</v>
      </c>
      <c r="I86" s="42"/>
      <c r="J86" s="42">
        <v>26754</v>
      </c>
      <c r="K86" s="43" t="s">
        <v>175</v>
      </c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2" s="22" customFormat="1" ht="60" x14ac:dyDescent="0.2">
      <c r="A87" s="39">
        <v>23</v>
      </c>
      <c r="B87" s="40" t="s">
        <v>176</v>
      </c>
      <c r="C87" s="41">
        <v>-21.62</v>
      </c>
      <c r="D87" s="42">
        <v>71.400000000000006</v>
      </c>
      <c r="E87" s="43" t="s">
        <v>177</v>
      </c>
      <c r="F87" s="42"/>
      <c r="G87" s="42">
        <v>-1544</v>
      </c>
      <c r="H87" s="42" t="s">
        <v>178</v>
      </c>
      <c r="I87" s="42"/>
      <c r="J87" s="42">
        <v>-5794</v>
      </c>
      <c r="K87" s="43" t="s">
        <v>179</v>
      </c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2" s="22" customFormat="1" ht="60" x14ac:dyDescent="0.2">
      <c r="A88" s="39">
        <v>24</v>
      </c>
      <c r="B88" s="40" t="s">
        <v>154</v>
      </c>
      <c r="C88" s="41" t="s">
        <v>180</v>
      </c>
      <c r="D88" s="42">
        <v>120</v>
      </c>
      <c r="E88" s="43" t="s">
        <v>156</v>
      </c>
      <c r="F88" s="42"/>
      <c r="G88" s="42">
        <v>2646</v>
      </c>
      <c r="H88" s="42" t="s">
        <v>181</v>
      </c>
      <c r="I88" s="42"/>
      <c r="J88" s="42">
        <v>9282</v>
      </c>
      <c r="K88" s="43" t="s">
        <v>182</v>
      </c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2" s="22" customFormat="1" ht="336" x14ac:dyDescent="0.2">
      <c r="A89" s="39">
        <v>25</v>
      </c>
      <c r="B89" s="40" t="s">
        <v>183</v>
      </c>
      <c r="C89" s="41" t="s">
        <v>184</v>
      </c>
      <c r="D89" s="42">
        <v>371.46</v>
      </c>
      <c r="E89" s="43" t="s">
        <v>185</v>
      </c>
      <c r="F89" s="42">
        <v>37.32</v>
      </c>
      <c r="G89" s="42">
        <v>93</v>
      </c>
      <c r="H89" s="42" t="s">
        <v>186</v>
      </c>
      <c r="I89" s="42">
        <v>9</v>
      </c>
      <c r="J89" s="42">
        <v>954</v>
      </c>
      <c r="K89" s="43" t="s">
        <v>187</v>
      </c>
      <c r="L89" s="43"/>
      <c r="M89" s="43"/>
      <c r="N89" s="43"/>
      <c r="O89" s="43"/>
      <c r="P89" s="43"/>
      <c r="Q89" s="43"/>
      <c r="R89" s="43"/>
      <c r="S89" s="43"/>
      <c r="T89" s="43"/>
      <c r="U89" s="43">
        <v>47</v>
      </c>
    </row>
    <row r="90" spans="1:22" s="22" customFormat="1" ht="24" x14ac:dyDescent="0.2">
      <c r="A90" s="44"/>
      <c r="B90" s="45" t="s">
        <v>188</v>
      </c>
      <c r="C90" s="46" t="s">
        <v>110</v>
      </c>
      <c r="D90" s="47"/>
      <c r="E90" s="48"/>
      <c r="F90" s="47"/>
      <c r="G90" s="47">
        <v>70</v>
      </c>
      <c r="H90" s="47"/>
      <c r="I90" s="47"/>
      <c r="J90" s="47">
        <v>808</v>
      </c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6"/>
    </row>
    <row r="91" spans="1:22" s="22" customFormat="1" ht="24" x14ac:dyDescent="0.2">
      <c r="A91" s="44"/>
      <c r="B91" s="45" t="s">
        <v>189</v>
      </c>
      <c r="C91" s="46" t="s">
        <v>112</v>
      </c>
      <c r="D91" s="47"/>
      <c r="E91" s="48"/>
      <c r="F91" s="47"/>
      <c r="G91" s="47">
        <v>40</v>
      </c>
      <c r="H91" s="47"/>
      <c r="I91" s="47"/>
      <c r="J91" s="47">
        <v>439</v>
      </c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6"/>
    </row>
    <row r="92" spans="1:22" s="22" customFormat="1" ht="12" x14ac:dyDescent="0.2">
      <c r="A92" s="44"/>
      <c r="B92" s="45" t="s">
        <v>42</v>
      </c>
      <c r="C92" s="46" t="s">
        <v>43</v>
      </c>
      <c r="D92" s="47"/>
      <c r="E92" s="48"/>
      <c r="F92" s="47"/>
      <c r="G92" s="47">
        <v>203</v>
      </c>
      <c r="H92" s="47"/>
      <c r="I92" s="47"/>
      <c r="J92" s="47">
        <v>2201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6"/>
    </row>
    <row r="93" spans="1:22" s="22" customFormat="1" ht="60" x14ac:dyDescent="0.2">
      <c r="A93" s="39">
        <v>26</v>
      </c>
      <c r="B93" s="40" t="s">
        <v>190</v>
      </c>
      <c r="C93" s="41" t="s">
        <v>191</v>
      </c>
      <c r="D93" s="42">
        <v>53.02</v>
      </c>
      <c r="E93" s="43" t="s">
        <v>192</v>
      </c>
      <c r="F93" s="42"/>
      <c r="G93" s="42">
        <v>1392</v>
      </c>
      <c r="H93" s="42" t="s">
        <v>193</v>
      </c>
      <c r="I93" s="42"/>
      <c r="J93" s="42">
        <v>2191</v>
      </c>
      <c r="K93" s="43" t="s">
        <v>194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2" s="22" customFormat="1" ht="324" x14ac:dyDescent="0.2">
      <c r="A94" s="39">
        <v>27</v>
      </c>
      <c r="B94" s="40" t="s">
        <v>195</v>
      </c>
      <c r="C94" s="41" t="s">
        <v>60</v>
      </c>
      <c r="D94" s="42">
        <v>124.19</v>
      </c>
      <c r="E94" s="43" t="s">
        <v>196</v>
      </c>
      <c r="F94" s="42">
        <v>6.2</v>
      </c>
      <c r="G94" s="42">
        <v>144</v>
      </c>
      <c r="H94" s="42" t="s">
        <v>197</v>
      </c>
      <c r="I94" s="42">
        <v>7</v>
      </c>
      <c r="J94" s="42">
        <v>1840</v>
      </c>
      <c r="K94" s="43" t="s">
        <v>198</v>
      </c>
      <c r="L94" s="43"/>
      <c r="M94" s="43"/>
      <c r="N94" s="43"/>
      <c r="O94" s="43"/>
      <c r="P94" s="43"/>
      <c r="Q94" s="43"/>
      <c r="R94" s="43"/>
      <c r="S94" s="43"/>
      <c r="T94" s="43"/>
      <c r="U94" s="43">
        <v>43</v>
      </c>
    </row>
    <row r="95" spans="1:22" s="22" customFormat="1" ht="24" x14ac:dyDescent="0.2">
      <c r="A95" s="44"/>
      <c r="B95" s="45" t="s">
        <v>199</v>
      </c>
      <c r="C95" s="46" t="s">
        <v>75</v>
      </c>
      <c r="D95" s="47"/>
      <c r="E95" s="48"/>
      <c r="F95" s="47"/>
      <c r="G95" s="47">
        <v>137</v>
      </c>
      <c r="H95" s="47"/>
      <c r="I95" s="47"/>
      <c r="J95" s="47">
        <v>1578</v>
      </c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6"/>
    </row>
    <row r="96" spans="1:22" s="22" customFormat="1" ht="24" x14ac:dyDescent="0.2">
      <c r="A96" s="44"/>
      <c r="B96" s="45" t="s">
        <v>200</v>
      </c>
      <c r="C96" s="46" t="s">
        <v>77</v>
      </c>
      <c r="D96" s="47"/>
      <c r="E96" s="48"/>
      <c r="F96" s="47"/>
      <c r="G96" s="47">
        <v>69</v>
      </c>
      <c r="H96" s="47"/>
      <c r="I96" s="47"/>
      <c r="J96" s="47">
        <v>754</v>
      </c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6"/>
    </row>
    <row r="97" spans="1:22" s="22" customFormat="1" ht="12" x14ac:dyDescent="0.2">
      <c r="A97" s="44"/>
      <c r="B97" s="45" t="s">
        <v>42</v>
      </c>
      <c r="C97" s="46" t="s">
        <v>43</v>
      </c>
      <c r="D97" s="47"/>
      <c r="E97" s="48"/>
      <c r="F97" s="47"/>
      <c r="G97" s="47">
        <v>350</v>
      </c>
      <c r="H97" s="47"/>
      <c r="I97" s="47"/>
      <c r="J97" s="47">
        <v>4172</v>
      </c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6"/>
    </row>
    <row r="98" spans="1:22" s="22" customFormat="1" ht="204" x14ac:dyDescent="0.2">
      <c r="A98" s="39">
        <v>28</v>
      </c>
      <c r="B98" s="40" t="s">
        <v>201</v>
      </c>
      <c r="C98" s="41" t="s">
        <v>202</v>
      </c>
      <c r="D98" s="42">
        <v>20119.78</v>
      </c>
      <c r="E98" s="43" t="s">
        <v>203</v>
      </c>
      <c r="F98" s="42" t="s">
        <v>204</v>
      </c>
      <c r="G98" s="42">
        <v>604</v>
      </c>
      <c r="H98" s="42" t="s">
        <v>205</v>
      </c>
      <c r="I98" s="42">
        <v>2</v>
      </c>
      <c r="J98" s="42">
        <v>2725</v>
      </c>
      <c r="K98" s="43" t="s">
        <v>206</v>
      </c>
      <c r="L98" s="43"/>
      <c r="M98" s="43"/>
      <c r="N98" s="43"/>
      <c r="O98" s="43"/>
      <c r="P98" s="43"/>
      <c r="Q98" s="43"/>
      <c r="R98" s="43"/>
      <c r="S98" s="43"/>
      <c r="T98" s="43"/>
      <c r="U98" s="43" t="s">
        <v>207</v>
      </c>
    </row>
    <row r="99" spans="1:22" s="22" customFormat="1" ht="24" x14ac:dyDescent="0.2">
      <c r="A99" s="44"/>
      <c r="B99" s="45" t="s">
        <v>208</v>
      </c>
      <c r="C99" s="46" t="s">
        <v>209</v>
      </c>
      <c r="D99" s="47"/>
      <c r="E99" s="48"/>
      <c r="F99" s="47"/>
      <c r="G99" s="47">
        <v>41</v>
      </c>
      <c r="H99" s="47"/>
      <c r="I99" s="47"/>
      <c r="J99" s="47">
        <v>475</v>
      </c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6"/>
    </row>
    <row r="100" spans="1:22" s="22" customFormat="1" ht="24" x14ac:dyDescent="0.2">
      <c r="A100" s="44"/>
      <c r="B100" s="45" t="s">
        <v>210</v>
      </c>
      <c r="C100" s="46" t="s">
        <v>211</v>
      </c>
      <c r="D100" s="47"/>
      <c r="E100" s="48"/>
      <c r="F100" s="47"/>
      <c r="G100" s="47">
        <v>24</v>
      </c>
      <c r="H100" s="47"/>
      <c r="I100" s="47"/>
      <c r="J100" s="47">
        <v>259</v>
      </c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6"/>
    </row>
    <row r="101" spans="1:22" s="22" customFormat="1" ht="12" x14ac:dyDescent="0.2">
      <c r="A101" s="44"/>
      <c r="B101" s="45" t="s">
        <v>42</v>
      </c>
      <c r="C101" s="46" t="s">
        <v>43</v>
      </c>
      <c r="D101" s="47"/>
      <c r="E101" s="48"/>
      <c r="F101" s="47"/>
      <c r="G101" s="47">
        <v>669</v>
      </c>
      <c r="H101" s="47"/>
      <c r="I101" s="47"/>
      <c r="J101" s="47">
        <v>3459</v>
      </c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36"/>
    </row>
    <row r="102" spans="1:22" s="22" customFormat="1" ht="288" x14ac:dyDescent="0.2">
      <c r="A102" s="39">
        <v>29</v>
      </c>
      <c r="B102" s="40" t="s">
        <v>212</v>
      </c>
      <c r="C102" s="41">
        <v>3</v>
      </c>
      <c r="D102" s="42">
        <v>13.33</v>
      </c>
      <c r="E102" s="43">
        <v>11.15</v>
      </c>
      <c r="F102" s="42">
        <v>2.1800000000000002</v>
      </c>
      <c r="G102" s="42">
        <v>40</v>
      </c>
      <c r="H102" s="42">
        <v>33</v>
      </c>
      <c r="I102" s="42">
        <v>7</v>
      </c>
      <c r="J102" s="42">
        <v>492</v>
      </c>
      <c r="K102" s="43">
        <v>454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>
        <v>38</v>
      </c>
    </row>
    <row r="103" spans="1:22" s="22" customFormat="1" ht="24" x14ac:dyDescent="0.2">
      <c r="A103" s="44"/>
      <c r="B103" s="45" t="s">
        <v>213</v>
      </c>
      <c r="C103" s="46" t="s">
        <v>214</v>
      </c>
      <c r="D103" s="47"/>
      <c r="E103" s="48"/>
      <c r="F103" s="47"/>
      <c r="G103" s="47">
        <v>38</v>
      </c>
      <c r="H103" s="47"/>
      <c r="I103" s="47"/>
      <c r="J103" s="47">
        <v>445</v>
      </c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36"/>
    </row>
    <row r="104" spans="1:22" s="22" customFormat="1" ht="24" x14ac:dyDescent="0.2">
      <c r="A104" s="44"/>
      <c r="B104" s="45" t="s">
        <v>215</v>
      </c>
      <c r="C104" s="46" t="s">
        <v>216</v>
      </c>
      <c r="D104" s="47"/>
      <c r="E104" s="48"/>
      <c r="F104" s="47"/>
      <c r="G104" s="47">
        <v>23</v>
      </c>
      <c r="H104" s="47"/>
      <c r="I104" s="47"/>
      <c r="J104" s="47">
        <v>254</v>
      </c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36"/>
    </row>
    <row r="105" spans="1:22" s="22" customFormat="1" ht="12" x14ac:dyDescent="0.2">
      <c r="A105" s="44"/>
      <c r="B105" s="45" t="s">
        <v>42</v>
      </c>
      <c r="C105" s="46" t="s">
        <v>43</v>
      </c>
      <c r="D105" s="47"/>
      <c r="E105" s="48"/>
      <c r="F105" s="47"/>
      <c r="G105" s="47">
        <v>101</v>
      </c>
      <c r="H105" s="47"/>
      <c r="I105" s="47"/>
      <c r="J105" s="47">
        <v>1191</v>
      </c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36"/>
    </row>
    <row r="106" spans="1:22" s="22" customFormat="1" ht="300" x14ac:dyDescent="0.2">
      <c r="A106" s="39">
        <v>30</v>
      </c>
      <c r="B106" s="40" t="s">
        <v>217</v>
      </c>
      <c r="C106" s="41">
        <v>3</v>
      </c>
      <c r="D106" s="42">
        <v>27.06</v>
      </c>
      <c r="E106" s="43" t="s">
        <v>218</v>
      </c>
      <c r="F106" s="42">
        <v>3.28</v>
      </c>
      <c r="G106" s="42">
        <v>81</v>
      </c>
      <c r="H106" s="42" t="s">
        <v>219</v>
      </c>
      <c r="I106" s="42">
        <v>10</v>
      </c>
      <c r="J106" s="42">
        <v>855</v>
      </c>
      <c r="K106" s="43" t="s">
        <v>220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>
        <v>58</v>
      </c>
    </row>
    <row r="107" spans="1:22" s="22" customFormat="1" ht="24" x14ac:dyDescent="0.2">
      <c r="A107" s="44"/>
      <c r="B107" s="45" t="s">
        <v>221</v>
      </c>
      <c r="C107" s="46" t="s">
        <v>214</v>
      </c>
      <c r="D107" s="47"/>
      <c r="E107" s="48"/>
      <c r="F107" s="47"/>
      <c r="G107" s="47">
        <v>58</v>
      </c>
      <c r="H107" s="47"/>
      <c r="I107" s="47"/>
      <c r="J107" s="47">
        <v>666</v>
      </c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36"/>
    </row>
    <row r="108" spans="1:22" s="22" customFormat="1" ht="24" x14ac:dyDescent="0.2">
      <c r="A108" s="44"/>
      <c r="B108" s="45" t="s">
        <v>222</v>
      </c>
      <c r="C108" s="46" t="s">
        <v>216</v>
      </c>
      <c r="D108" s="47"/>
      <c r="E108" s="48"/>
      <c r="F108" s="47"/>
      <c r="G108" s="47">
        <v>35</v>
      </c>
      <c r="H108" s="47"/>
      <c r="I108" s="47"/>
      <c r="J108" s="47">
        <v>381</v>
      </c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36"/>
    </row>
    <row r="109" spans="1:22" s="22" customFormat="1" ht="12" x14ac:dyDescent="0.2">
      <c r="A109" s="44"/>
      <c r="B109" s="45" t="s">
        <v>42</v>
      </c>
      <c r="C109" s="46" t="s">
        <v>43</v>
      </c>
      <c r="D109" s="47"/>
      <c r="E109" s="48"/>
      <c r="F109" s="47"/>
      <c r="G109" s="47">
        <v>174</v>
      </c>
      <c r="H109" s="47"/>
      <c r="I109" s="47"/>
      <c r="J109" s="47">
        <v>1902</v>
      </c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6"/>
    </row>
    <row r="110" spans="1:22" s="22" customFormat="1" ht="48" x14ac:dyDescent="0.2">
      <c r="A110" s="39">
        <v>31</v>
      </c>
      <c r="B110" s="40" t="s">
        <v>223</v>
      </c>
      <c r="C110" s="41" t="s">
        <v>224</v>
      </c>
      <c r="D110" s="42">
        <v>32.56</v>
      </c>
      <c r="E110" s="43" t="s">
        <v>225</v>
      </c>
      <c r="F110" s="42"/>
      <c r="G110" s="42">
        <v>205</v>
      </c>
      <c r="H110" s="42" t="s">
        <v>226</v>
      </c>
      <c r="I110" s="42"/>
      <c r="J110" s="42">
        <v>2625</v>
      </c>
      <c r="K110" s="43" t="s">
        <v>227</v>
      </c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2" s="22" customFormat="1" ht="24" x14ac:dyDescent="0.2">
      <c r="A111" s="44"/>
      <c r="B111" s="45" t="s">
        <v>228</v>
      </c>
      <c r="C111" s="46" t="s">
        <v>229</v>
      </c>
      <c r="D111" s="47"/>
      <c r="E111" s="48"/>
      <c r="F111" s="47"/>
      <c r="G111" s="47">
        <v>46</v>
      </c>
      <c r="H111" s="47"/>
      <c r="I111" s="47"/>
      <c r="J111" s="47">
        <v>529</v>
      </c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36"/>
    </row>
    <row r="112" spans="1:22" s="22" customFormat="1" ht="24" x14ac:dyDescent="0.2">
      <c r="A112" s="44"/>
      <c r="B112" s="45" t="s">
        <v>230</v>
      </c>
      <c r="C112" s="46" t="s">
        <v>58</v>
      </c>
      <c r="D112" s="47"/>
      <c r="E112" s="48"/>
      <c r="F112" s="47"/>
      <c r="G112" s="47">
        <v>30</v>
      </c>
      <c r="H112" s="47"/>
      <c r="I112" s="47"/>
      <c r="J112" s="47">
        <v>320</v>
      </c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36"/>
    </row>
    <row r="113" spans="1:22" s="22" customFormat="1" ht="12" x14ac:dyDescent="0.2">
      <c r="A113" s="44"/>
      <c r="B113" s="45" t="s">
        <v>42</v>
      </c>
      <c r="C113" s="46" t="s">
        <v>43</v>
      </c>
      <c r="D113" s="47"/>
      <c r="E113" s="48"/>
      <c r="F113" s="47"/>
      <c r="G113" s="47">
        <v>281</v>
      </c>
      <c r="H113" s="47"/>
      <c r="I113" s="47"/>
      <c r="J113" s="47">
        <v>3474</v>
      </c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36"/>
    </row>
    <row r="114" spans="1:22" s="22" customFormat="1" ht="60" x14ac:dyDescent="0.2">
      <c r="A114" s="39">
        <v>32</v>
      </c>
      <c r="B114" s="40" t="s">
        <v>231</v>
      </c>
      <c r="C114" s="41">
        <v>6.3066000000000004</v>
      </c>
      <c r="D114" s="42">
        <v>44.21</v>
      </c>
      <c r="E114" s="43"/>
      <c r="F114" s="42">
        <v>44.21</v>
      </c>
      <c r="G114" s="42">
        <v>279</v>
      </c>
      <c r="H114" s="42"/>
      <c r="I114" s="42">
        <v>279</v>
      </c>
      <c r="J114" s="42">
        <v>2560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>
        <v>2560</v>
      </c>
    </row>
    <row r="115" spans="1:22" s="22" customFormat="1" ht="12" x14ac:dyDescent="0.2">
      <c r="A115" s="44"/>
      <c r="B115" s="45" t="s">
        <v>42</v>
      </c>
      <c r="C115" s="46" t="s">
        <v>43</v>
      </c>
      <c r="D115" s="47"/>
      <c r="E115" s="48"/>
      <c r="F115" s="47"/>
      <c r="G115" s="47">
        <v>279</v>
      </c>
      <c r="H115" s="47"/>
      <c r="I115" s="47"/>
      <c r="J115" s="47">
        <v>2560</v>
      </c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36"/>
    </row>
    <row r="116" spans="1:22" s="22" customFormat="1" ht="72" x14ac:dyDescent="0.2">
      <c r="A116" s="39">
        <v>33</v>
      </c>
      <c r="B116" s="40" t="s">
        <v>232</v>
      </c>
      <c r="C116" s="41">
        <v>6.3066000000000004</v>
      </c>
      <c r="D116" s="42">
        <v>24.01</v>
      </c>
      <c r="E116" s="43"/>
      <c r="F116" s="42">
        <v>24.01</v>
      </c>
      <c r="G116" s="42">
        <v>151</v>
      </c>
      <c r="H116" s="42"/>
      <c r="I116" s="42">
        <v>151</v>
      </c>
      <c r="J116" s="42">
        <v>711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>
        <v>711</v>
      </c>
    </row>
    <row r="117" spans="1:22" s="22" customFormat="1" ht="12" x14ac:dyDescent="0.2">
      <c r="A117" s="44"/>
      <c r="B117" s="45" t="s">
        <v>42</v>
      </c>
      <c r="C117" s="46" t="s">
        <v>43</v>
      </c>
      <c r="D117" s="47"/>
      <c r="E117" s="48"/>
      <c r="F117" s="47"/>
      <c r="G117" s="47">
        <v>151</v>
      </c>
      <c r="H117" s="47"/>
      <c r="I117" s="47"/>
      <c r="J117" s="47">
        <v>711</v>
      </c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36"/>
    </row>
    <row r="118" spans="1:22" s="22" customFormat="1" ht="84" x14ac:dyDescent="0.2">
      <c r="A118" s="49">
        <v>34</v>
      </c>
      <c r="B118" s="50" t="s">
        <v>233</v>
      </c>
      <c r="C118" s="51">
        <v>6.3066000000000004</v>
      </c>
      <c r="D118" s="52">
        <v>252.76</v>
      </c>
      <c r="E118" s="53" t="s">
        <v>234</v>
      </c>
      <c r="F118" s="52"/>
      <c r="G118" s="52">
        <v>1594</v>
      </c>
      <c r="H118" s="52" t="s">
        <v>235</v>
      </c>
      <c r="I118" s="52"/>
      <c r="J118" s="52">
        <v>10090</v>
      </c>
      <c r="K118" s="53" t="s">
        <v>236</v>
      </c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2" s="22" customFormat="1" ht="36" x14ac:dyDescent="0.2">
      <c r="A119" s="69" t="s">
        <v>237</v>
      </c>
      <c r="B119" s="69"/>
      <c r="C119" s="69"/>
      <c r="D119" s="69"/>
      <c r="E119" s="69"/>
      <c r="F119" s="69"/>
      <c r="G119" s="54">
        <v>34653</v>
      </c>
      <c r="H119" s="54" t="s">
        <v>238</v>
      </c>
      <c r="I119" s="54" t="s">
        <v>239</v>
      </c>
      <c r="J119" s="54">
        <v>234620</v>
      </c>
      <c r="K119" s="54" t="s">
        <v>240</v>
      </c>
      <c r="L119" s="54"/>
      <c r="M119" s="54"/>
      <c r="N119" s="54"/>
      <c r="O119" s="54"/>
      <c r="P119" s="54"/>
      <c r="Q119" s="54"/>
      <c r="R119" s="54"/>
      <c r="S119" s="54"/>
      <c r="T119" s="54"/>
      <c r="U119" s="54" t="s">
        <v>241</v>
      </c>
    </row>
    <row r="120" spans="1:22" s="22" customFormat="1" ht="12" x14ac:dyDescent="0.2">
      <c r="A120" s="69" t="s">
        <v>242</v>
      </c>
      <c r="B120" s="69"/>
      <c r="C120" s="69"/>
      <c r="D120" s="69"/>
      <c r="E120" s="69"/>
      <c r="F120" s="69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2" s="22" customFormat="1" ht="12" x14ac:dyDescent="0.2">
      <c r="A121" s="69" t="s">
        <v>243</v>
      </c>
      <c r="B121" s="69"/>
      <c r="C121" s="69"/>
      <c r="D121" s="69"/>
      <c r="E121" s="69"/>
      <c r="F121" s="69"/>
      <c r="G121" s="54">
        <v>3955</v>
      </c>
      <c r="H121" s="54"/>
      <c r="I121" s="54"/>
      <c r="J121" s="54">
        <v>53670</v>
      </c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2" s="22" customFormat="1" ht="12" x14ac:dyDescent="0.2">
      <c r="A122" s="69" t="s">
        <v>244</v>
      </c>
      <c r="B122" s="69"/>
      <c r="C122" s="69"/>
      <c r="D122" s="69"/>
      <c r="E122" s="69"/>
      <c r="F122" s="69"/>
      <c r="G122" s="54">
        <v>29448</v>
      </c>
      <c r="H122" s="54"/>
      <c r="I122" s="54"/>
      <c r="J122" s="54">
        <v>173501</v>
      </c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2" s="22" customFormat="1" ht="12" x14ac:dyDescent="0.2">
      <c r="A123" s="69" t="s">
        <v>245</v>
      </c>
      <c r="B123" s="69"/>
      <c r="C123" s="69"/>
      <c r="D123" s="69"/>
      <c r="E123" s="69"/>
      <c r="F123" s="69"/>
      <c r="G123" s="54">
        <v>1499</v>
      </c>
      <c r="H123" s="54"/>
      <c r="I123" s="54"/>
      <c r="J123" s="54">
        <v>10837</v>
      </c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2" s="22" customFormat="1" ht="12" x14ac:dyDescent="0.2">
      <c r="A124" s="70" t="s">
        <v>246</v>
      </c>
      <c r="B124" s="70"/>
      <c r="C124" s="70"/>
      <c r="D124" s="70"/>
      <c r="E124" s="70"/>
      <c r="F124" s="70"/>
      <c r="G124" s="55">
        <v>3745</v>
      </c>
      <c r="H124" s="55"/>
      <c r="I124" s="55"/>
      <c r="J124" s="55">
        <v>43143</v>
      </c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2" s="22" customFormat="1" ht="12" x14ac:dyDescent="0.2">
      <c r="A125" s="70" t="s">
        <v>247</v>
      </c>
      <c r="B125" s="70"/>
      <c r="C125" s="70"/>
      <c r="D125" s="70"/>
      <c r="E125" s="70"/>
      <c r="F125" s="70"/>
      <c r="G125" s="55">
        <v>2412</v>
      </c>
      <c r="H125" s="55"/>
      <c r="I125" s="55"/>
      <c r="J125" s="55">
        <v>26052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2" s="22" customFormat="1" ht="12" x14ac:dyDescent="0.2">
      <c r="A126" s="70" t="s">
        <v>248</v>
      </c>
      <c r="B126" s="70"/>
      <c r="C126" s="70"/>
      <c r="D126" s="70"/>
      <c r="E126" s="70"/>
      <c r="F126" s="70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2" s="22" customFormat="1" ht="12" x14ac:dyDescent="0.2">
      <c r="A127" s="69" t="s">
        <v>249</v>
      </c>
      <c r="B127" s="69"/>
      <c r="C127" s="69"/>
      <c r="D127" s="69"/>
      <c r="E127" s="69"/>
      <c r="F127" s="69"/>
      <c r="G127" s="54">
        <v>3940</v>
      </c>
      <c r="H127" s="54"/>
      <c r="I127" s="54"/>
      <c r="J127" s="54">
        <v>43470</v>
      </c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2" s="22" customFormat="1" ht="12" x14ac:dyDescent="0.2">
      <c r="A128" s="69" t="s">
        <v>250</v>
      </c>
      <c r="B128" s="69"/>
      <c r="C128" s="69"/>
      <c r="D128" s="69"/>
      <c r="E128" s="69"/>
      <c r="F128" s="69"/>
      <c r="G128" s="54">
        <v>476</v>
      </c>
      <c r="H128" s="54"/>
      <c r="I128" s="54"/>
      <c r="J128" s="54">
        <v>5643</v>
      </c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s="22" customFormat="1" ht="12" x14ac:dyDescent="0.2">
      <c r="A129" s="69" t="s">
        <v>251</v>
      </c>
      <c r="B129" s="69"/>
      <c r="C129" s="69"/>
      <c r="D129" s="69"/>
      <c r="E129" s="69"/>
      <c r="F129" s="69"/>
      <c r="G129" s="54">
        <v>144</v>
      </c>
      <c r="H129" s="54"/>
      <c r="I129" s="54"/>
      <c r="J129" s="54">
        <v>1754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s="22" customFormat="1" ht="12" x14ac:dyDescent="0.2">
      <c r="A130" s="69" t="s">
        <v>252</v>
      </c>
      <c r="B130" s="69"/>
      <c r="C130" s="69"/>
      <c r="D130" s="69"/>
      <c r="E130" s="69"/>
      <c r="F130" s="69"/>
      <c r="G130" s="54">
        <v>17</v>
      </c>
      <c r="H130" s="54"/>
      <c r="I130" s="54"/>
      <c r="J130" s="54">
        <v>195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s="22" customFormat="1" ht="12" x14ac:dyDescent="0.2">
      <c r="A131" s="69" t="s">
        <v>253</v>
      </c>
      <c r="B131" s="69"/>
      <c r="C131" s="69"/>
      <c r="D131" s="69"/>
      <c r="E131" s="69"/>
      <c r="F131" s="69"/>
      <c r="G131" s="54">
        <v>3775</v>
      </c>
      <c r="H131" s="54"/>
      <c r="I131" s="54"/>
      <c r="J131" s="54">
        <v>30951</v>
      </c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s="22" customFormat="1" ht="12" x14ac:dyDescent="0.2">
      <c r="A132" s="69" t="s">
        <v>254</v>
      </c>
      <c r="B132" s="69"/>
      <c r="C132" s="69"/>
      <c r="D132" s="69"/>
      <c r="E132" s="69"/>
      <c r="F132" s="69"/>
      <c r="G132" s="54">
        <v>2546</v>
      </c>
      <c r="H132" s="54"/>
      <c r="I132" s="54"/>
      <c r="J132" s="54">
        <v>27004</v>
      </c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s="22" customFormat="1" ht="12" x14ac:dyDescent="0.2">
      <c r="A133" s="69" t="s">
        <v>255</v>
      </c>
      <c r="B133" s="69"/>
      <c r="C133" s="69"/>
      <c r="D133" s="69"/>
      <c r="E133" s="69"/>
      <c r="F133" s="69"/>
      <c r="G133" s="54">
        <v>26662</v>
      </c>
      <c r="H133" s="54"/>
      <c r="I133" s="54"/>
      <c r="J133" s="54">
        <v>171411</v>
      </c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s="22" customFormat="1" ht="26.1" customHeight="1" x14ac:dyDescent="0.2">
      <c r="A134" s="69" t="s">
        <v>256</v>
      </c>
      <c r="B134" s="69"/>
      <c r="C134" s="69"/>
      <c r="D134" s="69"/>
      <c r="E134" s="69"/>
      <c r="F134" s="69"/>
      <c r="G134" s="54">
        <v>669</v>
      </c>
      <c r="H134" s="54"/>
      <c r="I134" s="54"/>
      <c r="J134" s="54">
        <v>3459</v>
      </c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s="22" customFormat="1" ht="26.1" customHeight="1" x14ac:dyDescent="0.2">
      <c r="A135" s="69" t="s">
        <v>257</v>
      </c>
      <c r="B135" s="69"/>
      <c r="C135" s="69"/>
      <c r="D135" s="69"/>
      <c r="E135" s="69"/>
      <c r="F135" s="69"/>
      <c r="G135" s="54">
        <v>276</v>
      </c>
      <c r="H135" s="54"/>
      <c r="I135" s="54"/>
      <c r="J135" s="54">
        <v>3093</v>
      </c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s="22" customFormat="1" ht="12" x14ac:dyDescent="0.2">
      <c r="A136" s="69" t="s">
        <v>258</v>
      </c>
      <c r="B136" s="69"/>
      <c r="C136" s="69"/>
      <c r="D136" s="69"/>
      <c r="E136" s="69"/>
      <c r="F136" s="69"/>
      <c r="G136" s="54">
        <v>281</v>
      </c>
      <c r="H136" s="54"/>
      <c r="I136" s="54"/>
      <c r="J136" s="54">
        <v>3474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s="22" customFormat="1" ht="12" x14ac:dyDescent="0.2">
      <c r="A137" s="69" t="s">
        <v>259</v>
      </c>
      <c r="B137" s="69"/>
      <c r="C137" s="69"/>
      <c r="D137" s="69"/>
      <c r="E137" s="69"/>
      <c r="F137" s="69"/>
      <c r="G137" s="54">
        <v>279</v>
      </c>
      <c r="H137" s="54"/>
      <c r="I137" s="54"/>
      <c r="J137" s="54">
        <v>2560</v>
      </c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s="22" customFormat="1" ht="12" x14ac:dyDescent="0.2">
      <c r="A138" s="69" t="s">
        <v>260</v>
      </c>
      <c r="B138" s="69"/>
      <c r="C138" s="69"/>
      <c r="D138" s="69"/>
      <c r="E138" s="69"/>
      <c r="F138" s="69"/>
      <c r="G138" s="54">
        <v>1745</v>
      </c>
      <c r="H138" s="54"/>
      <c r="I138" s="54"/>
      <c r="J138" s="54">
        <v>10801</v>
      </c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s="22" customFormat="1" ht="12" x14ac:dyDescent="0.2">
      <c r="A139" s="69" t="s">
        <v>261</v>
      </c>
      <c r="B139" s="69"/>
      <c r="C139" s="69"/>
      <c r="D139" s="69"/>
      <c r="E139" s="69"/>
      <c r="F139" s="69"/>
      <c r="G139" s="54">
        <v>40810</v>
      </c>
      <c r="H139" s="54"/>
      <c r="I139" s="54"/>
      <c r="J139" s="54">
        <v>303815</v>
      </c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s="22" customFormat="1" ht="12" x14ac:dyDescent="0.2">
      <c r="A140" s="69" t="s">
        <v>262</v>
      </c>
      <c r="B140" s="69"/>
      <c r="C140" s="69"/>
      <c r="D140" s="69"/>
      <c r="E140" s="69"/>
      <c r="F140" s="69"/>
      <c r="G140" s="54"/>
      <c r="H140" s="54"/>
      <c r="I140" s="54"/>
      <c r="J140" s="54">
        <v>60763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s="22" customFormat="1" ht="12" x14ac:dyDescent="0.2">
      <c r="A141" s="70" t="s">
        <v>263</v>
      </c>
      <c r="B141" s="70"/>
      <c r="C141" s="70"/>
      <c r="D141" s="70"/>
      <c r="E141" s="70"/>
      <c r="F141" s="70"/>
      <c r="G141" s="55">
        <f>SUM(G139:G140)</f>
        <v>40810</v>
      </c>
      <c r="H141" s="55"/>
      <c r="I141" s="55"/>
      <c r="J141" s="55">
        <v>364578</v>
      </c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s="22" customFormat="1" ht="12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22" customFormat="1" x14ac:dyDescent="0.2">
      <c r="A143" s="23"/>
      <c r="B143" s="27" t="s">
        <v>23</v>
      </c>
      <c r="C143" s="28"/>
      <c r="D143" s="29"/>
      <c r="E143" s="29"/>
      <c r="F143" s="28"/>
      <c r="G143" s="30">
        <f>IF(ISBLANK(X19),"",ROUND(Y19/X19,2)*100)</f>
        <v>95</v>
      </c>
      <c r="H143" s="4"/>
      <c r="I143" s="4"/>
      <c r="J143" s="30">
        <f>IF(ISBLANK(X20),"",ROUND(Y20/X20,2)*100)</f>
        <v>80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s="22" customFormat="1" x14ac:dyDescent="0.2">
      <c r="A144" s="23"/>
      <c r="B144" s="27" t="s">
        <v>24</v>
      </c>
      <c r="C144" s="28"/>
      <c r="D144" s="29"/>
      <c r="E144" s="29"/>
      <c r="F144" s="28"/>
      <c r="G144" s="18">
        <f>IF(ISBLANK(X19),"",ROUND(Z19/X19,2)*100)</f>
        <v>61</v>
      </c>
      <c r="H144" s="6"/>
      <c r="I144" s="6"/>
      <c r="J144" s="18">
        <f>IF(ISBLANK(X20),"",ROUND(Z20/X20,2)*100)</f>
        <v>49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s="22" customFormat="1" ht="12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s="6" customFormat="1" ht="12" x14ac:dyDescent="0.2">
      <c r="A146" s="33" t="s">
        <v>31</v>
      </c>
    </row>
    <row r="147" spans="1:21" s="6" customFormat="1" ht="12" x14ac:dyDescent="0.2">
      <c r="A147" s="24"/>
    </row>
    <row r="148" spans="1:21" s="6" customFormat="1" ht="12" x14ac:dyDescent="0.2">
      <c r="A148" s="33" t="s">
        <v>32</v>
      </c>
    </row>
    <row r="149" spans="1:21" s="6" customFormat="1" ht="12" x14ac:dyDescent="0.2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s="24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mergeCells count="44">
    <mergeCell ref="A139:F139"/>
    <mergeCell ref="A140:F140"/>
    <mergeCell ref="A141:F141"/>
    <mergeCell ref="A134:F134"/>
    <mergeCell ref="A135:F135"/>
    <mergeCell ref="A136:F136"/>
    <mergeCell ref="A137:F137"/>
    <mergeCell ref="A138:F138"/>
    <mergeCell ref="A129:F129"/>
    <mergeCell ref="A130:F130"/>
    <mergeCell ref="A131:F131"/>
    <mergeCell ref="A132:F132"/>
    <mergeCell ref="A133:F133"/>
    <mergeCell ref="A124:F124"/>
    <mergeCell ref="A125:F125"/>
    <mergeCell ref="A126:F126"/>
    <mergeCell ref="A127:F127"/>
    <mergeCell ref="A128:F128"/>
    <mergeCell ref="A119:F119"/>
    <mergeCell ref="A120:F120"/>
    <mergeCell ref="A121:F121"/>
    <mergeCell ref="A122:F122"/>
    <mergeCell ref="A123:F123"/>
    <mergeCell ref="A12:U12"/>
    <mergeCell ref="A13:U13"/>
    <mergeCell ref="A14:U14"/>
    <mergeCell ref="A15:U15"/>
    <mergeCell ref="J17:U17"/>
    <mergeCell ref="A25:A27"/>
    <mergeCell ref="B25:B27"/>
    <mergeCell ref="C25:C27"/>
    <mergeCell ref="D25:F25"/>
    <mergeCell ref="D26:D27"/>
    <mergeCell ref="G20:H20"/>
    <mergeCell ref="J20:K20"/>
    <mergeCell ref="J26:J27"/>
    <mergeCell ref="G25:I25"/>
    <mergeCell ref="G17:I17"/>
    <mergeCell ref="G19:H19"/>
    <mergeCell ref="J18:K18"/>
    <mergeCell ref="J19:K19"/>
    <mergeCell ref="J25:U25"/>
    <mergeCell ref="G26:G27"/>
    <mergeCell ref="G18:H18"/>
  </mergeCells>
  <phoneticPr fontId="2" type="noConversion"/>
  <pageMargins left="0.23622047244094491" right="0.23622047244094491" top="0.35433070866141736" bottom="0" header="0.31496062992125984" footer="0.31496062992125984"/>
  <pageSetup paperSize="9" scale="91" fitToHeight="30000" orientation="landscape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на кафель</vt:lpstr>
      <vt:lpstr>'смета на кафель'!Print_Titles</vt:lpstr>
      <vt:lpstr>'смета на кафель'!Заголовки_для_печати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123</cp:lastModifiedBy>
  <cp:lastPrinted>2019-11-27T05:22:38Z</cp:lastPrinted>
  <dcterms:created xsi:type="dcterms:W3CDTF">2003-01-28T12:33:10Z</dcterms:created>
  <dcterms:modified xsi:type="dcterms:W3CDTF">2019-11-27T05:22:56Z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