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8220" firstSheet="6" activeTab="6"/>
  </bookViews>
  <sheets>
    <sheet name="436 ОБЩАЯ Сравн" sheetId="1" state="hidden" r:id="rId1"/>
    <sheet name="436 18 гр Соль" sheetId="2" state="hidden" r:id="rId2"/>
    <sheet name="436 20 гр Колб Тушенка" sheetId="3" state="hidden" r:id="rId3"/>
    <sheet name="436 21 гр Масло раст" sheetId="4" state="hidden" r:id="rId4"/>
    <sheet name="436 23 гр Пряник Вафл Печ" sheetId="5" state="hidden" r:id="rId5"/>
    <sheet name="436 гр 48 Укс К та" sheetId="6" state="hidden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<sst xmlns="http://schemas.openxmlformats.org/spreadsheetml/2006/main" count="486" uniqueCount="193">
  <si>
    <t>№ п/п</t>
  </si>
  <si>
    <t>Наименование</t>
  </si>
  <si>
    <t>ед. изм.</t>
  </si>
  <si>
    <t>кг.</t>
  </si>
  <si>
    <t>Крупа пшенная</t>
  </si>
  <si>
    <t>Итого:</t>
  </si>
  <si>
    <t>рублей</t>
  </si>
  <si>
    <t xml:space="preserve">в том числе НДС </t>
  </si>
  <si>
    <t>рублей.</t>
  </si>
  <si>
    <t>Ставка НДС</t>
  </si>
  <si>
    <t>Сумма НДС</t>
  </si>
  <si>
    <t>Сумма</t>
  </si>
  <si>
    <t>А.Н. Стафеев</t>
  </si>
  <si>
    <t>Директор ООО "УниверсалКомплект"</t>
  </si>
  <si>
    <t>Апельсины</t>
  </si>
  <si>
    <t>Крупа горох</t>
  </si>
  <si>
    <t>Геркулес</t>
  </si>
  <si>
    <t>Сахар</t>
  </si>
  <si>
    <t>шт</t>
  </si>
  <si>
    <t>Кол-во</t>
  </si>
  <si>
    <t>СПЕЦИФИКАЦИЯ</t>
  </si>
  <si>
    <r>
      <t>Всего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наименование    на     сумму </t>
    </r>
  </si>
  <si>
    <t>рублей,</t>
  </si>
  <si>
    <t>Изюм</t>
  </si>
  <si>
    <t>Курага</t>
  </si>
  <si>
    <t>шт.</t>
  </si>
  <si>
    <t>Лимоны</t>
  </si>
  <si>
    <t>Чеснок</t>
  </si>
  <si>
    <r>
      <t>Всего  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наименование   на   сумму </t>
    </r>
  </si>
  <si>
    <t>Груши</t>
  </si>
  <si>
    <t>Бананы</t>
  </si>
  <si>
    <t>Мандарины</t>
  </si>
  <si>
    <t>НДС не предусмотрен</t>
  </si>
  <si>
    <t>Цена товара</t>
  </si>
  <si>
    <t>Компот смесь 5 компонентов</t>
  </si>
  <si>
    <t>Молоко сухое</t>
  </si>
  <si>
    <t>Масло растит раф 1л</t>
  </si>
  <si>
    <t>литр</t>
  </si>
  <si>
    <t>Манка</t>
  </si>
  <si>
    <t>Пшено</t>
  </si>
  <si>
    <t>Ячка</t>
  </si>
  <si>
    <t>Горох</t>
  </si>
  <si>
    <t>Пшеничная</t>
  </si>
  <si>
    <r>
      <t xml:space="preserve">№ </t>
    </r>
    <r>
      <rPr>
        <u val="single"/>
        <sz val="11"/>
        <rFont val="Times New Roman"/>
        <family val="1"/>
      </rPr>
      <t xml:space="preserve">              </t>
    </r>
  </si>
  <si>
    <r>
      <t>Всего   3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наименования   на   сумму </t>
    </r>
  </si>
  <si>
    <t>Макаронные изделия 5 кг</t>
  </si>
  <si>
    <t>Шиповник</t>
  </si>
  <si>
    <t xml:space="preserve">Ягода с/м Клубника </t>
  </si>
  <si>
    <t>Мука высш сорт 5 кг</t>
  </si>
  <si>
    <t>Крупа Гречка 5 кг</t>
  </si>
  <si>
    <t>Крупа Кукруза 5 кг</t>
  </si>
  <si>
    <t>Крупа Перловка 5 кг</t>
  </si>
  <si>
    <t>Крупа Манная 5 кг</t>
  </si>
  <si>
    <t>Крупа Пшено 5 кг</t>
  </si>
  <si>
    <t>Крупа Ячневая 5 кг</t>
  </si>
  <si>
    <t>Крупа Горох 5 кг</t>
  </si>
  <si>
    <t>Хлопья  5 злаков 400 гр</t>
  </si>
  <si>
    <t>Сок в ассортименте 3 л</t>
  </si>
  <si>
    <t>Пряники весов</t>
  </si>
  <si>
    <t>Вафли весов</t>
  </si>
  <si>
    <t>Колбаса вареная</t>
  </si>
  <si>
    <t>Мясо говядина тушен консерв</t>
  </si>
  <si>
    <t>Печень говяжья св морож</t>
  </si>
  <si>
    <t>Т.В. Вовкула</t>
  </si>
  <si>
    <t>Заведующий МБДОУ Д/С 436</t>
  </si>
  <si>
    <t>Огурцы консерв. ст. б. 3 л</t>
  </si>
  <si>
    <t>Дрожжи сух Саф Момент 11гр</t>
  </si>
  <si>
    <t>Кисель 0,5 кг</t>
  </si>
  <si>
    <t>Крупа Кукруза до 1 кг</t>
  </si>
  <si>
    <t>Крупа Ячневая до 1 кг</t>
  </si>
  <si>
    <t>Крупа Пшено до 1 кг</t>
  </si>
  <si>
    <t>Крупа Горох до 1 кг</t>
  </si>
  <si>
    <t>Крупа Манная до 1 кг</t>
  </si>
  <si>
    <t>Крупа Перловка до 1 кг</t>
  </si>
  <si>
    <t>Срок поставки по</t>
  </si>
  <si>
    <t>Молоко сух 0,5 кг</t>
  </si>
  <si>
    <t xml:space="preserve">Чай черный </t>
  </si>
  <si>
    <t>Ягода с/м Черн смордина</t>
  </si>
  <si>
    <t>Масло растит раф до 1л</t>
  </si>
  <si>
    <t>Печенье весов</t>
  </si>
  <si>
    <t>Ягода с/м Вишня без кост.</t>
  </si>
  <si>
    <t>Крупа Рис шлиф кругл 5 кг</t>
  </si>
  <si>
    <t>Горошек конс. Нетто до 0,425 кг/мл</t>
  </si>
  <si>
    <t>Кофейный напиток растворим</t>
  </si>
  <si>
    <t>на поставку товаров по группе 18 (Соль)</t>
  </si>
  <si>
    <t>на поставку товаров по группе 20 (Колбаса, говядина тушеная)</t>
  </si>
  <si>
    <t>на поставку товаров по группе 21 (Масло растительное)</t>
  </si>
  <si>
    <t>Яблоки</t>
  </si>
  <si>
    <t>Крупа Пшеничная 5 кг</t>
  </si>
  <si>
    <t>на поставку товаров по группе 23 (Пряники, Печенье и др. )</t>
  </si>
  <si>
    <t xml:space="preserve">Том пас Кухмастер ст б. до 0,7 кг </t>
  </si>
  <si>
    <t>Укроп сушеный</t>
  </si>
  <si>
    <t xml:space="preserve">Джем ст б. до 0,5 кг </t>
  </si>
  <si>
    <t>Какао порошок</t>
  </si>
  <si>
    <t>Огурцы консерв. ст. б. до 1 кг</t>
  </si>
  <si>
    <t>Овощи консерв. ст. б. до 1 кг</t>
  </si>
  <si>
    <t xml:space="preserve">Икра кабачковая НЕТТО до 0,65 кг </t>
  </si>
  <si>
    <t>Кабачки</t>
  </si>
  <si>
    <t>Повидло</t>
  </si>
  <si>
    <t>Соль йодированная</t>
  </si>
  <si>
    <t>на поставку товаров по группе 48 (Химические продукты)</t>
  </si>
  <si>
    <t>Уксусная кислота 70%</t>
  </si>
  <si>
    <t>Общ сумма по сп циям</t>
  </si>
  <si>
    <t>Приложение № 1 к договору от       .     . 2014 г.</t>
  </si>
  <si>
    <t>Приложение № 2 к договору от       .     . 2014 г.</t>
  </si>
  <si>
    <t>Приложение № 4 к договору от       .     . 2014 г.</t>
  </si>
  <si>
    <t>Приложение № 5 к договору от       .     . 2014 г.</t>
  </si>
  <si>
    <t>на поставку продуктов питания</t>
  </si>
  <si>
    <t>Капуста свежая</t>
  </si>
  <si>
    <t>Горошек консервиров</t>
  </si>
  <si>
    <t>Курага сушеная</t>
  </si>
  <si>
    <t>Сухофрукты 5 компонентов</t>
  </si>
  <si>
    <t>Морковь свежая</t>
  </si>
  <si>
    <t>Лук репчатый свежий</t>
  </si>
  <si>
    <t>Картофель свежий</t>
  </si>
  <si>
    <t>Свекла столовая свежая</t>
  </si>
  <si>
    <t>Огурцы свежие</t>
  </si>
  <si>
    <t>Помидоры свежие</t>
  </si>
  <si>
    <t>Укроп, петрушка свеж</t>
  </si>
  <si>
    <t>Зелень петрушки</t>
  </si>
  <si>
    <t>Зелень укропа</t>
  </si>
  <si>
    <t>Зеленый лук</t>
  </si>
  <si>
    <t>Мясо говяд морож б/к тазобедр</t>
  </si>
  <si>
    <t>Мясо говяд морож б/к лопат</t>
  </si>
  <si>
    <t>Мясо говяд охлажд б/к тазобедр</t>
  </si>
  <si>
    <t>Мясо говяд охлажд б/к лопат</t>
  </si>
  <si>
    <t>Мясо цыплят брол морож</t>
  </si>
  <si>
    <t>Мясо цыплят брол охл</t>
  </si>
  <si>
    <t>Сосиски</t>
  </si>
  <si>
    <t>Говядина тушеная ГОСТ</t>
  </si>
  <si>
    <t>Молоко концентр ГОСТ 0,32 кг</t>
  </si>
  <si>
    <t>Молоко сгущенное ГОСТ</t>
  </si>
  <si>
    <t>Молоко сух весов</t>
  </si>
  <si>
    <t>Сыр тверд сорт жир 45%</t>
  </si>
  <si>
    <t>Печенье сдобн весов</t>
  </si>
  <si>
    <t>Пряники весов сначинкой</t>
  </si>
  <si>
    <t>Яйцо С-1</t>
  </si>
  <si>
    <t>30.06.2014 г.</t>
  </si>
  <si>
    <t>Киви</t>
  </si>
  <si>
    <t>Чернослив</t>
  </si>
  <si>
    <t>Крупа Рис шлиф кругл до 1 кг</t>
  </si>
  <si>
    <t>Мука высш сорт 2 кг</t>
  </si>
  <si>
    <t>Крупа Гречка до 1 кг</t>
  </si>
  <si>
    <t>Сок в ассортименте 0,95-1 л</t>
  </si>
  <si>
    <t>Сок нектар в ассортименте 3 л</t>
  </si>
  <si>
    <t>Сок нектар в ассортим 0,2 л</t>
  </si>
  <si>
    <t>Чай черный сред лист 0,1 кг</t>
  </si>
  <si>
    <t>Чай черный крупн лист 0,1 кг</t>
  </si>
  <si>
    <t>Чай черный гранулир 0,1 кг</t>
  </si>
  <si>
    <t>Кофейн напит раствор 0,08-0,1 кг</t>
  </si>
  <si>
    <t>Кисель 10 - 25 кг</t>
  </si>
  <si>
    <t>Макаронные изделия 16-25 кг</t>
  </si>
  <si>
    <t>Масло растит раф дез</t>
  </si>
  <si>
    <t>Сода пищев</t>
  </si>
  <si>
    <t>Дрожжи сухие 0,011 кг</t>
  </si>
  <si>
    <t xml:space="preserve">Том паста  до 1,0 кг </t>
  </si>
  <si>
    <t xml:space="preserve">Том паста Кухмастер 0,48 кг </t>
  </si>
  <si>
    <t>Икра кабачков Сальвита</t>
  </si>
  <si>
    <t>Икра кабачков"Черемшанская"</t>
  </si>
  <si>
    <t>Икра баклажановая</t>
  </si>
  <si>
    <t>Огурцы конс на лимон к-те 3 кг</t>
  </si>
  <si>
    <t>Огурцы конс Дядя Ваня 0,68 кг</t>
  </si>
  <si>
    <t>Огурцы консерв 0,68 кг</t>
  </si>
  <si>
    <t>Бифидок жир 2,5 пленка 0,5 л</t>
  </si>
  <si>
    <t>Варенец жир 2,5 пленка 0,5 л</t>
  </si>
  <si>
    <t>Йогурт жир 2,5 пленка 0,5 л</t>
  </si>
  <si>
    <t>Кефир жир 2,5 пленка 0,5 л</t>
  </si>
  <si>
    <t>Кефир жир 2,5 пленка 1,0 л</t>
  </si>
  <si>
    <t>Масло слив жир 72% 0,18-0,2 кг</t>
  </si>
  <si>
    <t>Молоко жир 2,5 пленка 1,0 л</t>
  </si>
  <si>
    <t>Молоко жир 3,2 пленка 1,0 л</t>
  </si>
  <si>
    <t>Ряженка жир 2,5 пленка 0,5 л</t>
  </si>
  <si>
    <t>Сметана жир 15% 0,2 кг</t>
  </si>
  <si>
    <t>Сметана жир 15% 0,25 кг</t>
  </si>
  <si>
    <t>Творог жир 5% 0,2 кг</t>
  </si>
  <si>
    <t>Творог жир 5% 0,25 кг</t>
  </si>
  <si>
    <t>Снежинка жир 2,5 пленка 0,5 л</t>
  </si>
  <si>
    <t>Сырок творож 0,1 кг</t>
  </si>
  <si>
    <t>Масса твороженная</t>
  </si>
  <si>
    <r>
      <t>Всего   114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наименований   на   сумму </t>
    </r>
  </si>
  <si>
    <t>1 Дог</t>
  </si>
  <si>
    <t>в бакалею</t>
  </si>
  <si>
    <t>Масло слив отд дог</t>
  </si>
  <si>
    <t>_____________________</t>
  </si>
  <si>
    <t>Заведующий МБДОУ ДС № 436</t>
  </si>
  <si>
    <t>Н.С. Русина</t>
  </si>
  <si>
    <t>СПЕЦИФИКАЦИЯ ПОСТАВЛЯЕМОГО ТОВАРА</t>
  </si>
  <si>
    <t>Приложение №1 
к договору № ___________от __________________</t>
  </si>
  <si>
    <t xml:space="preserve">Директор </t>
  </si>
  <si>
    <t>Наименование товара</t>
  </si>
  <si>
    <t>Молоко питьевое 
пастеризованное, 
жирность 3,2%, 1000г.</t>
  </si>
  <si>
    <t>Сметана 
"Домашняя" 15%, 400гр.</t>
  </si>
  <si>
    <t>с 01.04.2024 по 28.06.2024гг.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</si>
</sst>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"/>
    <numFmt numFmtId="174" formatCode="#,##0.00&quot;р.&quot;"/>
    <numFmt numFmtId="175" formatCode="0.0"/>
    <numFmt numFmtId="176" formatCode="mmm/yyyy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#,##0.0"/>
    <numFmt numFmtId="185" formatCode="#,##0.000"/>
  </numFmts>
  <fonts count="46">
    <font>
      <sz val="10"/>
      <name val="Arial Cyr"/>
      <family val="0"/>
    </font>
    <font>
      <sz val="9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2" fontId="5" fillId="0" borderId="21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2" fontId="5" fillId="0" borderId="0" xfId="0" applyNumberFormat="1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zoomScalePageLayoutView="0" workbookViewId="0" topLeftCell="A78">
      <selection activeCell="E98" sqref="E98"/>
    </sheetView>
  </sheetViews>
  <sheetFormatPr defaultColWidth="8.875" defaultRowHeight="12.75"/>
  <cols>
    <col min="1" max="1" width="7.75390625" style="35" customWidth="1"/>
    <col min="2" max="2" width="30.875" style="35" customWidth="1"/>
    <col min="3" max="3" width="11.875" style="35" customWidth="1"/>
    <col min="4" max="4" width="11.25390625" style="35" customWidth="1"/>
    <col min="5" max="5" width="10.25390625" style="35" customWidth="1"/>
    <col min="6" max="6" width="14.00390625" style="35" customWidth="1"/>
    <col min="7" max="7" width="8.875" style="35" hidden="1" customWidth="1"/>
    <col min="8" max="8" width="9.625" style="35" hidden="1" customWidth="1"/>
    <col min="9" max="10" width="8.875" style="35" customWidth="1"/>
    <col min="11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 hidden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 t="s">
        <v>137</v>
      </c>
      <c r="G6" s="22"/>
      <c r="H6" s="23"/>
    </row>
    <row r="7" spans="2:8" s="19" customFormat="1" ht="9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107</v>
      </c>
      <c r="D9" s="13"/>
      <c r="E9" s="13"/>
      <c r="F9" s="13"/>
      <c r="G9" s="26"/>
      <c r="H9" s="27"/>
    </row>
    <row r="10" spans="2:8" s="19" customFormat="1" ht="9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36.75" customHeight="1" thickBot="1">
      <c r="A11" s="28" t="s">
        <v>0</v>
      </c>
      <c r="B11" s="29" t="s">
        <v>1</v>
      </c>
      <c r="C11" s="29" t="s">
        <v>2</v>
      </c>
      <c r="D11" s="29" t="s">
        <v>19</v>
      </c>
      <c r="E11" s="15" t="s">
        <v>33</v>
      </c>
      <c r="F11" s="30" t="s">
        <v>11</v>
      </c>
      <c r="G11" s="14" t="s">
        <v>9</v>
      </c>
      <c r="H11" s="15" t="s">
        <v>10</v>
      </c>
    </row>
    <row r="12" spans="1:26" s="19" customFormat="1" ht="15.75" customHeight="1">
      <c r="A12" s="76">
        <v>1</v>
      </c>
      <c r="B12" s="86" t="s">
        <v>29</v>
      </c>
      <c r="C12" s="56" t="s">
        <v>3</v>
      </c>
      <c r="D12" s="81">
        <v>100</v>
      </c>
      <c r="E12" s="71">
        <v>85</v>
      </c>
      <c r="F12" s="77" t="e">
        <f aca="true" t="shared" si="0" ref="F12:F20">ОкругДесЗн(D12*E12)</f>
        <v>#NAME?</v>
      </c>
      <c r="G12" s="22">
        <v>18</v>
      </c>
      <c r="H12" s="23" t="e">
        <f>ОкругДесЗн(F12*G12/(G12+100))</f>
        <v>#NAME?</v>
      </c>
      <c r="J12" s="63"/>
      <c r="K12" s="39"/>
      <c r="M12" s="22"/>
      <c r="N12" s="40"/>
      <c r="O12" s="53"/>
      <c r="P12" s="48"/>
      <c r="Q12" s="53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9" customFormat="1" ht="15.75" customHeight="1">
      <c r="A13" s="76">
        <v>2</v>
      </c>
      <c r="B13" s="86" t="s">
        <v>87</v>
      </c>
      <c r="C13" s="56" t="s">
        <v>3</v>
      </c>
      <c r="D13" s="81">
        <v>100</v>
      </c>
      <c r="E13" s="71">
        <v>68</v>
      </c>
      <c r="F13" s="77" t="e">
        <f t="shared" si="0"/>
        <v>#NAME?</v>
      </c>
      <c r="G13" s="22">
        <v>18</v>
      </c>
      <c r="H13" s="23" t="e">
        <f>ОкругДесЗн(F13*G13/(G13+100))</f>
        <v>#NAME?</v>
      </c>
      <c r="J13" s="63"/>
      <c r="L13" s="60"/>
      <c r="M13" s="22"/>
      <c r="N13" s="40"/>
      <c r="O13" s="53"/>
      <c r="P13" s="48"/>
      <c r="Q13" s="53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9" customFormat="1" ht="15.75" customHeight="1">
      <c r="A14" s="76">
        <v>3</v>
      </c>
      <c r="B14" s="86" t="s">
        <v>30</v>
      </c>
      <c r="C14" s="56" t="s">
        <v>3</v>
      </c>
      <c r="D14" s="81">
        <v>50</v>
      </c>
      <c r="E14" s="71">
        <v>73</v>
      </c>
      <c r="F14" s="77" t="e">
        <f t="shared" si="0"/>
        <v>#NAME?</v>
      </c>
      <c r="G14" s="22"/>
      <c r="H14" s="23"/>
      <c r="J14" s="63"/>
      <c r="L14" s="60"/>
      <c r="M14" s="22"/>
      <c r="N14" s="40"/>
      <c r="O14" s="53"/>
      <c r="P14" s="48"/>
      <c r="Q14" s="53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9" customFormat="1" ht="15.75" customHeight="1">
      <c r="A15" s="76">
        <v>4</v>
      </c>
      <c r="B15" s="86" t="s">
        <v>14</v>
      </c>
      <c r="C15" s="56" t="s">
        <v>3</v>
      </c>
      <c r="D15" s="81">
        <v>50</v>
      </c>
      <c r="E15" s="71">
        <v>78</v>
      </c>
      <c r="F15" s="77" t="e">
        <f t="shared" si="0"/>
        <v>#NAME?</v>
      </c>
      <c r="G15" s="22">
        <v>18</v>
      </c>
      <c r="H15" s="23" t="e">
        <f>ОкругДесЗн(F15*G15/(G15+100))</f>
        <v>#NAME?</v>
      </c>
      <c r="J15" s="63"/>
      <c r="K15" s="78"/>
      <c r="L15" s="60"/>
      <c r="M15" s="22"/>
      <c r="N15" s="40"/>
      <c r="O15" s="53"/>
      <c r="P15" s="48"/>
      <c r="Q15" s="53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19" customFormat="1" ht="15.75" customHeight="1">
      <c r="A16" s="76">
        <v>5</v>
      </c>
      <c r="B16" s="86" t="s">
        <v>26</v>
      </c>
      <c r="C16" s="56" t="s">
        <v>3</v>
      </c>
      <c r="D16" s="81">
        <v>36</v>
      </c>
      <c r="E16" s="71">
        <v>93</v>
      </c>
      <c r="F16" s="77" t="e">
        <f t="shared" si="0"/>
        <v>#NAME?</v>
      </c>
      <c r="G16" s="22"/>
      <c r="H16" s="23"/>
      <c r="J16" s="63"/>
      <c r="K16" s="78"/>
      <c r="L16" s="60"/>
      <c r="M16" s="22"/>
      <c r="N16" s="40"/>
      <c r="O16" s="53"/>
      <c r="P16" s="48"/>
      <c r="Q16" s="53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19" customFormat="1" ht="15.75" customHeight="1">
      <c r="A17" s="76">
        <v>6</v>
      </c>
      <c r="B17" s="86" t="s">
        <v>31</v>
      </c>
      <c r="C17" s="56" t="s">
        <v>3</v>
      </c>
      <c r="D17" s="81">
        <v>50</v>
      </c>
      <c r="E17" s="71">
        <v>115</v>
      </c>
      <c r="F17" s="77" t="e">
        <f t="shared" si="0"/>
        <v>#NAME?</v>
      </c>
      <c r="G17" s="22"/>
      <c r="H17" s="23"/>
      <c r="J17" s="63"/>
      <c r="L17" s="60"/>
      <c r="M17" s="22"/>
      <c r="N17" s="40"/>
      <c r="O17" s="53"/>
      <c r="P17" s="48"/>
      <c r="Q17" s="53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19" customFormat="1" ht="15.75" customHeight="1">
      <c r="A18" s="76">
        <v>7</v>
      </c>
      <c r="B18" s="86" t="s">
        <v>80</v>
      </c>
      <c r="C18" s="56" t="s">
        <v>3</v>
      </c>
      <c r="D18" s="81">
        <v>10</v>
      </c>
      <c r="E18" s="71">
        <v>188</v>
      </c>
      <c r="F18" s="77" t="e">
        <f t="shared" si="0"/>
        <v>#NAME?</v>
      </c>
      <c r="G18" s="22"/>
      <c r="H18" s="23"/>
      <c r="J18" s="63"/>
      <c r="L18" s="60"/>
      <c r="M18" s="22"/>
      <c r="N18" s="40"/>
      <c r="O18" s="53"/>
      <c r="P18" s="48"/>
      <c r="Q18" s="53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19" customFormat="1" ht="15.75" customHeight="1">
      <c r="A19" s="76">
        <v>8</v>
      </c>
      <c r="B19" s="86" t="s">
        <v>77</v>
      </c>
      <c r="C19" s="56" t="s">
        <v>3</v>
      </c>
      <c r="D19" s="81">
        <v>10</v>
      </c>
      <c r="E19" s="71">
        <v>170</v>
      </c>
      <c r="F19" s="77" t="e">
        <f t="shared" si="0"/>
        <v>#NAME?</v>
      </c>
      <c r="G19" s="22">
        <v>18</v>
      </c>
      <c r="H19" s="23" t="e">
        <f aca="true" t="shared" si="1" ref="H19:H24">ОкругДесЗн(F19*G19/(G19+100))</f>
        <v>#NAME?</v>
      </c>
      <c r="J19" s="63"/>
      <c r="L19" s="60"/>
      <c r="M19" s="22"/>
      <c r="N19" s="40"/>
      <c r="O19" s="53"/>
      <c r="P19" s="48"/>
      <c r="Q19" s="53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19" customFormat="1" ht="15">
      <c r="A20" s="76">
        <v>9</v>
      </c>
      <c r="B20" s="6" t="s">
        <v>47</v>
      </c>
      <c r="C20" s="56" t="s">
        <v>3</v>
      </c>
      <c r="D20" s="81">
        <v>10</v>
      </c>
      <c r="E20" s="71">
        <v>133</v>
      </c>
      <c r="F20" s="10" t="e">
        <f t="shared" si="0"/>
        <v>#NAME?</v>
      </c>
      <c r="G20" s="22">
        <v>18</v>
      </c>
      <c r="H20" s="23" t="e">
        <f t="shared" si="1"/>
        <v>#NAME?</v>
      </c>
      <c r="J20" s="63"/>
      <c r="L20" s="60"/>
      <c r="M20" s="22"/>
      <c r="N20" s="40"/>
      <c r="O20" s="53"/>
      <c r="P20" s="48"/>
      <c r="Q20" s="53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19" customFormat="1" ht="15" customHeight="1">
      <c r="A21" s="76">
        <v>10</v>
      </c>
      <c r="B21" s="87" t="s">
        <v>138</v>
      </c>
      <c r="C21" s="56" t="s">
        <v>3</v>
      </c>
      <c r="D21" s="81">
        <v>30</v>
      </c>
      <c r="E21" s="71">
        <v>130</v>
      </c>
      <c r="F21" s="10" t="e">
        <f aca="true" t="shared" si="2" ref="F21:F39">ОкругДесЗн(D21*E21)</f>
        <v>#NAME?</v>
      </c>
      <c r="G21" s="22">
        <v>18</v>
      </c>
      <c r="H21" s="23" t="e">
        <f t="shared" si="1"/>
        <v>#NAME?</v>
      </c>
      <c r="J21" s="63"/>
      <c r="K21" s="22"/>
      <c r="L21" s="60"/>
      <c r="M21" s="22"/>
      <c r="N21" s="40"/>
      <c r="O21" s="53"/>
      <c r="P21" s="48"/>
      <c r="Q21" s="53"/>
      <c r="R21" s="48"/>
      <c r="S21" s="48"/>
      <c r="T21" s="48"/>
      <c r="U21" s="48"/>
      <c r="V21" s="48"/>
      <c r="W21" s="48"/>
      <c r="X21" s="48"/>
      <c r="Y21" s="48"/>
      <c r="Z21" s="48"/>
    </row>
    <row r="22" spans="1:10" s="19" customFormat="1" ht="15">
      <c r="A22" s="76">
        <v>11</v>
      </c>
      <c r="B22" s="3" t="s">
        <v>59</v>
      </c>
      <c r="C22" s="33" t="s">
        <v>3</v>
      </c>
      <c r="D22" s="5">
        <v>220</v>
      </c>
      <c r="E22" s="9">
        <v>95.5</v>
      </c>
      <c r="F22" s="11" t="e">
        <f t="shared" si="2"/>
        <v>#NAME?</v>
      </c>
      <c r="G22" s="22">
        <v>10</v>
      </c>
      <c r="H22" s="23" t="e">
        <f t="shared" si="1"/>
        <v>#NAME?</v>
      </c>
      <c r="I22" s="60"/>
      <c r="J22" s="83"/>
    </row>
    <row r="23" spans="1:10" s="19" customFormat="1" ht="16.5" customHeight="1">
      <c r="A23" s="76">
        <v>12</v>
      </c>
      <c r="B23" s="57" t="s">
        <v>154</v>
      </c>
      <c r="C23" s="55" t="s">
        <v>3</v>
      </c>
      <c r="D23" s="70">
        <v>0.66</v>
      </c>
      <c r="E23" s="71">
        <v>1000</v>
      </c>
      <c r="F23" s="58" t="e">
        <f t="shared" si="2"/>
        <v>#NAME?</v>
      </c>
      <c r="G23" s="22">
        <v>10</v>
      </c>
      <c r="H23" s="23" t="e">
        <f t="shared" si="1"/>
        <v>#NAME?</v>
      </c>
      <c r="J23" s="35"/>
    </row>
    <row r="24" spans="1:10" s="19" customFormat="1" ht="16.5" customHeight="1">
      <c r="A24" s="76">
        <v>13</v>
      </c>
      <c r="B24" s="57" t="s">
        <v>109</v>
      </c>
      <c r="C24" s="55" t="s">
        <v>3</v>
      </c>
      <c r="D24" s="70">
        <v>76.5</v>
      </c>
      <c r="E24" s="71">
        <v>100</v>
      </c>
      <c r="F24" s="58" t="e">
        <f t="shared" si="2"/>
        <v>#NAME?</v>
      </c>
      <c r="G24" s="22">
        <v>10</v>
      </c>
      <c r="H24" s="23" t="e">
        <f t="shared" si="1"/>
        <v>#NAME?</v>
      </c>
      <c r="J24" s="35"/>
    </row>
    <row r="25" spans="1:10" s="19" customFormat="1" ht="16.5" customHeight="1">
      <c r="A25" s="76">
        <v>14</v>
      </c>
      <c r="B25" s="57" t="s">
        <v>129</v>
      </c>
      <c r="C25" s="55" t="s">
        <v>25</v>
      </c>
      <c r="D25" s="70">
        <v>108</v>
      </c>
      <c r="E25" s="71">
        <v>65</v>
      </c>
      <c r="F25" s="58" t="e">
        <f t="shared" si="2"/>
        <v>#NAME?</v>
      </c>
      <c r="G25" s="22"/>
      <c r="H25" s="23"/>
      <c r="J25" s="35"/>
    </row>
    <row r="26" spans="1:10" s="19" customFormat="1" ht="16.5" customHeight="1" hidden="1">
      <c r="A26" s="76">
        <v>15</v>
      </c>
      <c r="B26" s="57" t="s">
        <v>119</v>
      </c>
      <c r="C26" s="55" t="s">
        <v>3</v>
      </c>
      <c r="D26" s="70">
        <v>0</v>
      </c>
      <c r="E26" s="71">
        <v>350</v>
      </c>
      <c r="F26" s="58" t="e">
        <f t="shared" si="2"/>
        <v>#NAME?</v>
      </c>
      <c r="G26" s="22"/>
      <c r="H26" s="23"/>
      <c r="J26" s="35"/>
    </row>
    <row r="27" spans="1:11" s="19" customFormat="1" ht="16.5" customHeight="1">
      <c r="A27" s="76">
        <v>16</v>
      </c>
      <c r="B27" s="57" t="s">
        <v>120</v>
      </c>
      <c r="C27" s="55" t="s">
        <v>3</v>
      </c>
      <c r="D27" s="70">
        <v>1</v>
      </c>
      <c r="E27" s="71">
        <v>350</v>
      </c>
      <c r="F27" s="58" t="e">
        <f t="shared" si="2"/>
        <v>#NAME?</v>
      </c>
      <c r="G27" s="22"/>
      <c r="H27" s="23"/>
      <c r="J27" s="35" t="s">
        <v>180</v>
      </c>
      <c r="K27" s="19" t="s">
        <v>97</v>
      </c>
    </row>
    <row r="28" spans="1:10" s="19" customFormat="1" ht="16.5" customHeight="1">
      <c r="A28" s="76">
        <v>17</v>
      </c>
      <c r="B28" s="57" t="s">
        <v>121</v>
      </c>
      <c r="C28" s="55" t="s">
        <v>3</v>
      </c>
      <c r="D28" s="70">
        <v>2</v>
      </c>
      <c r="E28" s="71">
        <v>300</v>
      </c>
      <c r="F28" s="58" t="e">
        <f t="shared" si="2"/>
        <v>#NAME?</v>
      </c>
      <c r="G28" s="22"/>
      <c r="H28" s="23"/>
      <c r="J28" s="35"/>
    </row>
    <row r="29" spans="1:10" s="19" customFormat="1" ht="16.5" customHeight="1">
      <c r="A29" s="76">
        <v>18</v>
      </c>
      <c r="B29" s="57" t="s">
        <v>23</v>
      </c>
      <c r="C29" s="55" t="s">
        <v>3</v>
      </c>
      <c r="D29" s="70">
        <v>14</v>
      </c>
      <c r="E29" s="71">
        <v>107</v>
      </c>
      <c r="F29" s="58" t="e">
        <f t="shared" si="2"/>
        <v>#NAME?</v>
      </c>
      <c r="G29" s="22"/>
      <c r="H29" s="23"/>
      <c r="J29" s="35"/>
    </row>
    <row r="30" spans="1:10" s="19" customFormat="1" ht="16.5" customHeight="1">
      <c r="A30" s="76">
        <v>19</v>
      </c>
      <c r="B30" s="57" t="s">
        <v>157</v>
      </c>
      <c r="C30" s="55" t="s">
        <v>3</v>
      </c>
      <c r="D30" s="70">
        <v>50</v>
      </c>
      <c r="E30" s="71">
        <v>89</v>
      </c>
      <c r="F30" s="58" t="e">
        <f t="shared" si="2"/>
        <v>#NAME?</v>
      </c>
      <c r="G30" s="22">
        <v>10</v>
      </c>
      <c r="H30" s="23" t="e">
        <f>ОкругДесЗн(F30*G30/(G30+100))</f>
        <v>#NAME?</v>
      </c>
      <c r="J30" s="35"/>
    </row>
    <row r="31" spans="1:10" s="19" customFormat="1" ht="16.5" customHeight="1">
      <c r="A31" s="76">
        <v>20</v>
      </c>
      <c r="B31" s="57" t="s">
        <v>158</v>
      </c>
      <c r="C31" s="55" t="s">
        <v>3</v>
      </c>
      <c r="D31" s="70">
        <v>50</v>
      </c>
      <c r="E31" s="71">
        <v>94</v>
      </c>
      <c r="F31" s="58" t="e">
        <f t="shared" si="2"/>
        <v>#NAME?</v>
      </c>
      <c r="G31" s="22">
        <v>10</v>
      </c>
      <c r="H31" s="23" t="e">
        <f>ОкругДесЗн(F31*G31/(G31+100))</f>
        <v>#NAME?</v>
      </c>
      <c r="J31" s="35"/>
    </row>
    <row r="32" spans="1:10" s="19" customFormat="1" ht="16.5" customHeight="1">
      <c r="A32" s="76">
        <v>21</v>
      </c>
      <c r="B32" s="57" t="s">
        <v>159</v>
      </c>
      <c r="C32" s="55" t="s">
        <v>3</v>
      </c>
      <c r="D32" s="70">
        <v>50</v>
      </c>
      <c r="E32" s="71">
        <v>108</v>
      </c>
      <c r="F32" s="58" t="e">
        <f t="shared" si="2"/>
        <v>#NAME?</v>
      </c>
      <c r="G32" s="22">
        <v>10</v>
      </c>
      <c r="H32" s="23" t="e">
        <f>ОкругДесЗн(F32*G32/(G32+100))</f>
        <v>#NAME?</v>
      </c>
      <c r="J32" s="35"/>
    </row>
    <row r="33" spans="1:10" s="19" customFormat="1" ht="16.5" customHeight="1">
      <c r="A33" s="76">
        <v>22</v>
      </c>
      <c r="B33" s="57" t="s">
        <v>93</v>
      </c>
      <c r="C33" s="55" t="s">
        <v>3</v>
      </c>
      <c r="D33" s="70">
        <v>12</v>
      </c>
      <c r="E33" s="71">
        <v>395</v>
      </c>
      <c r="F33" s="58" t="e">
        <f t="shared" si="2"/>
        <v>#NAME?</v>
      </c>
      <c r="G33" s="22">
        <v>10</v>
      </c>
      <c r="H33" s="23" t="e">
        <f>ОкругДесЗн(F33*G33/(G33+100))</f>
        <v>#NAME?</v>
      </c>
      <c r="J33" s="35"/>
    </row>
    <row r="34" spans="1:11" s="19" customFormat="1" ht="15">
      <c r="A34" s="76">
        <v>23</v>
      </c>
      <c r="B34" s="3" t="s">
        <v>108</v>
      </c>
      <c r="C34" s="44" t="s">
        <v>3</v>
      </c>
      <c r="D34" s="5">
        <v>855</v>
      </c>
      <c r="E34" s="9">
        <v>30</v>
      </c>
      <c r="F34" s="10" t="e">
        <f t="shared" si="2"/>
        <v>#NAME?</v>
      </c>
      <c r="G34" s="22"/>
      <c r="H34" s="23"/>
      <c r="I34" s="60"/>
      <c r="J34" s="35"/>
      <c r="K34" s="48"/>
    </row>
    <row r="35" spans="1:10" s="19" customFormat="1" ht="15">
      <c r="A35" s="76">
        <v>24</v>
      </c>
      <c r="B35" s="3" t="s">
        <v>114</v>
      </c>
      <c r="C35" s="33" t="s">
        <v>3</v>
      </c>
      <c r="D35" s="5">
        <v>2000</v>
      </c>
      <c r="E35" s="9">
        <v>41</v>
      </c>
      <c r="F35" s="11" t="e">
        <f t="shared" si="2"/>
        <v>#NAME?</v>
      </c>
      <c r="G35" s="22"/>
      <c r="H35" s="23"/>
      <c r="I35" s="60">
        <v>38</v>
      </c>
      <c r="J35" s="35"/>
    </row>
    <row r="36" spans="1:10" s="19" customFormat="1" ht="15">
      <c r="A36" s="76">
        <v>25</v>
      </c>
      <c r="B36" s="57" t="s">
        <v>150</v>
      </c>
      <c r="C36" s="33" t="s">
        <v>3</v>
      </c>
      <c r="D36" s="5">
        <v>20</v>
      </c>
      <c r="E36" s="9">
        <v>44</v>
      </c>
      <c r="F36" s="11" t="e">
        <f t="shared" si="2"/>
        <v>#NAME?</v>
      </c>
      <c r="G36" s="22"/>
      <c r="H36" s="23"/>
      <c r="I36" s="60"/>
      <c r="J36" s="35"/>
    </row>
    <row r="37" spans="1:10" s="19" customFormat="1" ht="15">
      <c r="A37" s="76">
        <v>26</v>
      </c>
      <c r="B37" s="57" t="s">
        <v>67</v>
      </c>
      <c r="C37" s="55" t="s">
        <v>3</v>
      </c>
      <c r="D37" s="70">
        <v>85</v>
      </c>
      <c r="E37" s="71">
        <v>85</v>
      </c>
      <c r="F37" s="58" t="e">
        <f t="shared" si="2"/>
        <v>#NAME?</v>
      </c>
      <c r="G37" s="22">
        <v>10</v>
      </c>
      <c r="H37" s="23" t="e">
        <f>ОкругДесЗн(F37*G37/(G37+100))</f>
        <v>#NAME?</v>
      </c>
      <c r="J37" s="35"/>
    </row>
    <row r="38" spans="1:10" s="19" customFormat="1" ht="15" customHeight="1">
      <c r="A38" s="76">
        <v>27</v>
      </c>
      <c r="B38" s="57" t="s">
        <v>149</v>
      </c>
      <c r="C38" s="55" t="s">
        <v>3</v>
      </c>
      <c r="D38" s="70">
        <v>8</v>
      </c>
      <c r="E38" s="71">
        <v>338</v>
      </c>
      <c r="F38" s="58" t="e">
        <f t="shared" si="2"/>
        <v>#NAME?</v>
      </c>
      <c r="G38" s="22">
        <v>18</v>
      </c>
      <c r="H38" s="23" t="e">
        <f>ОкругДесЗн(F38*G38/(G38+100))</f>
        <v>#NAME?</v>
      </c>
      <c r="J38" s="35"/>
    </row>
    <row r="39" spans="1:8" s="19" customFormat="1" ht="15">
      <c r="A39" s="76">
        <v>28</v>
      </c>
      <c r="B39" s="3" t="s">
        <v>88</v>
      </c>
      <c r="C39" s="4" t="s">
        <v>3</v>
      </c>
      <c r="D39" s="5">
        <v>25</v>
      </c>
      <c r="E39" s="9">
        <v>23</v>
      </c>
      <c r="F39" s="11" t="e">
        <f t="shared" si="2"/>
        <v>#NAME?</v>
      </c>
      <c r="G39" s="22"/>
      <c r="H39" s="23"/>
    </row>
    <row r="40" spans="1:8" s="19" customFormat="1" ht="15">
      <c r="A40" s="76">
        <v>29</v>
      </c>
      <c r="B40" s="3" t="s">
        <v>140</v>
      </c>
      <c r="C40" s="4" t="s">
        <v>3</v>
      </c>
      <c r="D40" s="5">
        <v>16</v>
      </c>
      <c r="E40" s="9">
        <v>58</v>
      </c>
      <c r="F40" s="11" t="e">
        <f aca="true" t="shared" si="3" ref="F40:F59">ОкругДесЗн(D40*E40)</f>
        <v>#NAME?</v>
      </c>
      <c r="G40" s="22"/>
      <c r="H40" s="23"/>
    </row>
    <row r="41" spans="1:8" s="19" customFormat="1" ht="15">
      <c r="A41" s="76">
        <v>30</v>
      </c>
      <c r="B41" s="3" t="s">
        <v>81</v>
      </c>
      <c r="C41" s="4" t="s">
        <v>3</v>
      </c>
      <c r="D41" s="5">
        <v>200</v>
      </c>
      <c r="E41" s="9">
        <v>49</v>
      </c>
      <c r="F41" s="11" t="e">
        <f>ОкругДесЗн(D41*E41)</f>
        <v>#NAME?</v>
      </c>
      <c r="G41" s="22"/>
      <c r="H41" s="23"/>
    </row>
    <row r="42" spans="1:8" s="19" customFormat="1" ht="15">
      <c r="A42" s="76">
        <v>31</v>
      </c>
      <c r="B42" s="3" t="s">
        <v>48</v>
      </c>
      <c r="C42" s="4" t="s">
        <v>3</v>
      </c>
      <c r="D42" s="5">
        <v>200</v>
      </c>
      <c r="E42" s="9">
        <v>28.5</v>
      </c>
      <c r="F42" s="11" t="e">
        <f>ОкругДесЗн(D42*E42)</f>
        <v>#NAME?</v>
      </c>
      <c r="G42" s="22">
        <v>10</v>
      </c>
      <c r="H42" s="23" t="e">
        <f>ОкругДесЗн(F42*G42/(G42+100))</f>
        <v>#NAME?</v>
      </c>
    </row>
    <row r="43" spans="1:8" s="19" customFormat="1" ht="15">
      <c r="A43" s="76">
        <v>32</v>
      </c>
      <c r="B43" s="3" t="s">
        <v>141</v>
      </c>
      <c r="C43" s="4" t="s">
        <v>3</v>
      </c>
      <c r="D43" s="5">
        <v>20</v>
      </c>
      <c r="E43" s="9">
        <v>32</v>
      </c>
      <c r="F43" s="11" t="e">
        <f>ОкругДесЗн(D43*E43)</f>
        <v>#NAME?</v>
      </c>
      <c r="G43" s="22"/>
      <c r="H43" s="23"/>
    </row>
    <row r="44" spans="1:8" s="19" customFormat="1" ht="15">
      <c r="A44" s="76">
        <v>33</v>
      </c>
      <c r="B44" s="3" t="s">
        <v>49</v>
      </c>
      <c r="C44" s="4" t="s">
        <v>3</v>
      </c>
      <c r="D44" s="5">
        <v>25</v>
      </c>
      <c r="E44" s="9">
        <v>26</v>
      </c>
      <c r="F44" s="11" t="e">
        <f t="shared" si="3"/>
        <v>#NAME?</v>
      </c>
      <c r="G44" s="22"/>
      <c r="H44" s="23"/>
    </row>
    <row r="45" spans="1:8" s="19" customFormat="1" ht="15">
      <c r="A45" s="76">
        <v>34</v>
      </c>
      <c r="B45" s="3" t="s">
        <v>142</v>
      </c>
      <c r="C45" s="4" t="s">
        <v>3</v>
      </c>
      <c r="D45" s="5">
        <v>16</v>
      </c>
      <c r="E45" s="9">
        <v>44</v>
      </c>
      <c r="F45" s="11" t="e">
        <f t="shared" si="3"/>
        <v>#NAME?</v>
      </c>
      <c r="G45" s="22"/>
      <c r="H45" s="23"/>
    </row>
    <row r="46" spans="1:8" s="19" customFormat="1" ht="15">
      <c r="A46" s="76">
        <v>35</v>
      </c>
      <c r="B46" s="3" t="s">
        <v>50</v>
      </c>
      <c r="C46" s="4" t="s">
        <v>3</v>
      </c>
      <c r="D46" s="5">
        <v>30</v>
      </c>
      <c r="E46" s="9">
        <v>32</v>
      </c>
      <c r="F46" s="11" t="e">
        <f t="shared" si="3"/>
        <v>#NAME?</v>
      </c>
      <c r="G46" s="22"/>
      <c r="H46" s="23"/>
    </row>
    <row r="47" spans="1:8" s="19" customFormat="1" ht="15">
      <c r="A47" s="76">
        <v>36</v>
      </c>
      <c r="B47" s="3" t="s">
        <v>68</v>
      </c>
      <c r="C47" s="4" t="s">
        <v>3</v>
      </c>
      <c r="D47" s="5">
        <v>14</v>
      </c>
      <c r="E47" s="9">
        <v>38</v>
      </c>
      <c r="F47" s="11" t="e">
        <f>ОкругДесЗн(D47*E47)</f>
        <v>#NAME?</v>
      </c>
      <c r="G47" s="22"/>
      <c r="H47" s="23"/>
    </row>
    <row r="48" spans="1:8" s="19" customFormat="1" ht="15">
      <c r="A48" s="76">
        <v>37</v>
      </c>
      <c r="B48" s="3" t="s">
        <v>51</v>
      </c>
      <c r="C48" s="4" t="s">
        <v>3</v>
      </c>
      <c r="D48" s="5">
        <v>25</v>
      </c>
      <c r="E48" s="9">
        <v>22.5</v>
      </c>
      <c r="F48" s="11" t="e">
        <f t="shared" si="3"/>
        <v>#NAME?</v>
      </c>
      <c r="G48" s="22"/>
      <c r="H48" s="23"/>
    </row>
    <row r="49" spans="1:10" s="19" customFormat="1" ht="15">
      <c r="A49" s="76">
        <v>38</v>
      </c>
      <c r="B49" s="3" t="s">
        <v>73</v>
      </c>
      <c r="C49" s="4" t="s">
        <v>3</v>
      </c>
      <c r="D49" s="5">
        <v>16</v>
      </c>
      <c r="E49" s="9">
        <v>31</v>
      </c>
      <c r="F49" s="11" t="e">
        <f>ОкругДесЗн(D49*E49)</f>
        <v>#NAME?</v>
      </c>
      <c r="G49" s="22"/>
      <c r="H49" s="23"/>
      <c r="J49" s="78"/>
    </row>
    <row r="50" spans="1:8" s="19" customFormat="1" ht="15">
      <c r="A50" s="76">
        <v>39</v>
      </c>
      <c r="B50" s="3" t="s">
        <v>52</v>
      </c>
      <c r="C50" s="4" t="s">
        <v>3</v>
      </c>
      <c r="D50" s="5">
        <v>75</v>
      </c>
      <c r="E50" s="9">
        <v>33</v>
      </c>
      <c r="F50" s="11" t="e">
        <f t="shared" si="3"/>
        <v>#NAME?</v>
      </c>
      <c r="G50" s="22"/>
      <c r="H50" s="23"/>
    </row>
    <row r="51" spans="1:8" s="19" customFormat="1" ht="15">
      <c r="A51" s="76">
        <v>40</v>
      </c>
      <c r="B51" s="3" t="s">
        <v>72</v>
      </c>
      <c r="C51" s="4" t="s">
        <v>3</v>
      </c>
      <c r="D51" s="5">
        <v>28</v>
      </c>
      <c r="E51" s="9">
        <v>39</v>
      </c>
      <c r="F51" s="11" t="e">
        <f>ОкругДесЗн(D51*E51)</f>
        <v>#NAME?</v>
      </c>
      <c r="G51" s="22"/>
      <c r="H51" s="23"/>
    </row>
    <row r="52" spans="1:8" s="19" customFormat="1" ht="15.75" thickBot="1">
      <c r="A52" s="76">
        <v>41</v>
      </c>
      <c r="B52" s="3" t="s">
        <v>53</v>
      </c>
      <c r="C52" s="4" t="s">
        <v>3</v>
      </c>
      <c r="D52" s="5">
        <v>75</v>
      </c>
      <c r="E52" s="9">
        <v>26</v>
      </c>
      <c r="F52" s="11" t="e">
        <f t="shared" si="3"/>
        <v>#NAME?</v>
      </c>
      <c r="G52" s="22"/>
      <c r="H52" s="23"/>
    </row>
    <row r="53" spans="1:8" s="19" customFormat="1" ht="36.75" customHeight="1" thickBot="1">
      <c r="A53" s="28" t="s">
        <v>0</v>
      </c>
      <c r="B53" s="29" t="s">
        <v>1</v>
      </c>
      <c r="C53" s="29" t="s">
        <v>2</v>
      </c>
      <c r="D53" s="29" t="s">
        <v>19</v>
      </c>
      <c r="E53" s="15" t="s">
        <v>33</v>
      </c>
      <c r="F53" s="30" t="s">
        <v>11</v>
      </c>
      <c r="G53" s="14" t="s">
        <v>9</v>
      </c>
      <c r="H53" s="15" t="s">
        <v>10</v>
      </c>
    </row>
    <row r="54" spans="1:8" s="19" customFormat="1" ht="15">
      <c r="A54" s="76">
        <v>42</v>
      </c>
      <c r="B54" s="3" t="s">
        <v>70</v>
      </c>
      <c r="C54" s="4" t="s">
        <v>3</v>
      </c>
      <c r="D54" s="5">
        <v>32</v>
      </c>
      <c r="E54" s="9">
        <v>34</v>
      </c>
      <c r="F54" s="11" t="e">
        <f>ОкругДесЗн(D54*E54)</f>
        <v>#NAME?</v>
      </c>
      <c r="G54" s="22"/>
      <c r="H54" s="23"/>
    </row>
    <row r="55" spans="1:8" s="19" customFormat="1" ht="15">
      <c r="A55" s="76">
        <v>43</v>
      </c>
      <c r="B55" s="3" t="s">
        <v>54</v>
      </c>
      <c r="C55" s="4" t="s">
        <v>3</v>
      </c>
      <c r="D55" s="5">
        <v>60</v>
      </c>
      <c r="E55" s="9">
        <v>22.5</v>
      </c>
      <c r="F55" s="11" t="e">
        <f t="shared" si="3"/>
        <v>#NAME?</v>
      </c>
      <c r="G55" s="22"/>
      <c r="H55" s="23"/>
    </row>
    <row r="56" spans="1:8" s="19" customFormat="1" ht="15">
      <c r="A56" s="76">
        <v>44</v>
      </c>
      <c r="B56" s="3" t="s">
        <v>69</v>
      </c>
      <c r="C56" s="4" t="s">
        <v>3</v>
      </c>
      <c r="D56" s="5">
        <v>16</v>
      </c>
      <c r="E56" s="9">
        <v>38</v>
      </c>
      <c r="F56" s="11" t="e">
        <f>ОкругДесЗн(D56*E56)</f>
        <v>#NAME?</v>
      </c>
      <c r="G56" s="22"/>
      <c r="H56" s="23"/>
    </row>
    <row r="57" spans="1:8" s="19" customFormat="1" ht="15">
      <c r="A57" s="76">
        <v>45</v>
      </c>
      <c r="B57" s="3" t="s">
        <v>55</v>
      </c>
      <c r="C57" s="4" t="s">
        <v>3</v>
      </c>
      <c r="D57" s="5">
        <v>25</v>
      </c>
      <c r="E57" s="9">
        <v>25</v>
      </c>
      <c r="F57" s="11" t="e">
        <f t="shared" si="3"/>
        <v>#NAME?</v>
      </c>
      <c r="G57" s="22"/>
      <c r="H57" s="23"/>
    </row>
    <row r="58" spans="1:8" s="19" customFormat="1" ht="15">
      <c r="A58" s="76">
        <v>46</v>
      </c>
      <c r="B58" s="3" t="s">
        <v>71</v>
      </c>
      <c r="C58" s="4" t="s">
        <v>3</v>
      </c>
      <c r="D58" s="5">
        <v>16</v>
      </c>
      <c r="E58" s="9">
        <v>34</v>
      </c>
      <c r="F58" s="11" t="e">
        <f>ОкругДесЗн(D58*E58)</f>
        <v>#NAME?</v>
      </c>
      <c r="G58" s="22"/>
      <c r="H58" s="23"/>
    </row>
    <row r="59" spans="1:8" s="19" customFormat="1" ht="15">
      <c r="A59" s="76">
        <v>47</v>
      </c>
      <c r="B59" s="3" t="s">
        <v>56</v>
      </c>
      <c r="C59" s="4" t="s">
        <v>3</v>
      </c>
      <c r="D59" s="5">
        <v>72</v>
      </c>
      <c r="E59" s="9">
        <v>66</v>
      </c>
      <c r="F59" s="11" t="e">
        <f t="shared" si="3"/>
        <v>#NAME?</v>
      </c>
      <c r="G59" s="22"/>
      <c r="H59" s="23"/>
    </row>
    <row r="60" spans="1:10" s="19" customFormat="1" ht="15">
      <c r="A60" s="76">
        <v>48</v>
      </c>
      <c r="B60" s="57" t="s">
        <v>110</v>
      </c>
      <c r="C60" s="55" t="s">
        <v>3</v>
      </c>
      <c r="D60" s="70">
        <v>30</v>
      </c>
      <c r="E60" s="71">
        <v>115</v>
      </c>
      <c r="F60" s="58" t="e">
        <f aca="true" t="shared" si="4" ref="F60:F69">ОкругДесЗн(D60*E60)</f>
        <v>#NAME?</v>
      </c>
      <c r="G60" s="22"/>
      <c r="H60" s="23"/>
      <c r="J60" s="35"/>
    </row>
    <row r="61" spans="1:10" s="19" customFormat="1" ht="15">
      <c r="A61" s="76">
        <v>49</v>
      </c>
      <c r="B61" s="87" t="s">
        <v>97</v>
      </c>
      <c r="C61" s="55" t="s">
        <v>3</v>
      </c>
      <c r="D61" s="70">
        <v>50</v>
      </c>
      <c r="E61" s="71">
        <v>180</v>
      </c>
      <c r="F61" s="58" t="e">
        <f t="shared" si="4"/>
        <v>#NAME?</v>
      </c>
      <c r="G61" s="22"/>
      <c r="H61" s="23"/>
      <c r="J61" s="35"/>
    </row>
    <row r="62" spans="1:8" s="19" customFormat="1" ht="15">
      <c r="A62" s="76">
        <v>50</v>
      </c>
      <c r="B62" s="32" t="s">
        <v>60</v>
      </c>
      <c r="C62" s="33" t="s">
        <v>3</v>
      </c>
      <c r="D62" s="5">
        <v>91.6</v>
      </c>
      <c r="E62" s="9">
        <v>234</v>
      </c>
      <c r="F62" s="11" t="e">
        <f t="shared" si="4"/>
        <v>#NAME?</v>
      </c>
      <c r="G62" s="22">
        <v>10</v>
      </c>
      <c r="H62" s="23" t="e">
        <f>ОкругДесЗн(F62*G62/(G62+100))</f>
        <v>#NAME?</v>
      </c>
    </row>
    <row r="63" spans="1:10" s="19" customFormat="1" ht="15">
      <c r="A63" s="76">
        <v>51</v>
      </c>
      <c r="B63" s="3" t="s">
        <v>113</v>
      </c>
      <c r="C63" s="33" t="s">
        <v>3</v>
      </c>
      <c r="D63" s="5">
        <v>300</v>
      </c>
      <c r="E63" s="9">
        <v>30</v>
      </c>
      <c r="F63" s="11" t="e">
        <f t="shared" si="4"/>
        <v>#NAME?</v>
      </c>
      <c r="G63" s="22">
        <v>10</v>
      </c>
      <c r="H63" s="23" t="e">
        <f>ОкругДесЗн(F63*G63/(G63+100))</f>
        <v>#NAME?</v>
      </c>
      <c r="I63" s="60"/>
      <c r="J63" s="35"/>
    </row>
    <row r="64" spans="1:10" s="19" customFormat="1" ht="15">
      <c r="A64" s="76">
        <v>52</v>
      </c>
      <c r="B64" s="57" t="s">
        <v>151</v>
      </c>
      <c r="C64" s="55" t="s">
        <v>3</v>
      </c>
      <c r="D64" s="70">
        <v>120</v>
      </c>
      <c r="E64" s="71">
        <v>28</v>
      </c>
      <c r="F64" s="58" t="e">
        <f t="shared" si="4"/>
        <v>#NAME?</v>
      </c>
      <c r="G64" s="22">
        <v>10</v>
      </c>
      <c r="H64" s="23" t="e">
        <f>ОкругДесЗн(F64*G64/(G64+100))</f>
        <v>#NAME?</v>
      </c>
      <c r="J64" s="35"/>
    </row>
    <row r="65" spans="1:10" s="19" customFormat="1" ht="15">
      <c r="A65" s="76">
        <v>53</v>
      </c>
      <c r="B65" s="57" t="s">
        <v>45</v>
      </c>
      <c r="C65" s="55"/>
      <c r="D65" s="70">
        <v>120</v>
      </c>
      <c r="E65" s="71">
        <v>28.5</v>
      </c>
      <c r="F65" s="58" t="e">
        <f t="shared" si="4"/>
        <v>#NAME?</v>
      </c>
      <c r="G65" s="22"/>
      <c r="H65" s="23"/>
      <c r="J65" s="35"/>
    </row>
    <row r="66" spans="1:8" s="19" customFormat="1" ht="15">
      <c r="A66" s="76">
        <v>54</v>
      </c>
      <c r="B66" s="54" t="s">
        <v>152</v>
      </c>
      <c r="C66" s="4" t="s">
        <v>18</v>
      </c>
      <c r="D66" s="5">
        <v>120</v>
      </c>
      <c r="E66" s="9">
        <v>70</v>
      </c>
      <c r="F66" s="11" t="e">
        <f t="shared" si="4"/>
        <v>#NAME?</v>
      </c>
      <c r="G66" s="22">
        <v>18</v>
      </c>
      <c r="H66" s="23" t="e">
        <f>ОкругДесЗн(F66*G66/(G66+100))</f>
        <v>#NAME?</v>
      </c>
    </row>
    <row r="67" spans="1:10" s="19" customFormat="1" ht="15">
      <c r="A67" s="76">
        <v>55</v>
      </c>
      <c r="B67" s="57" t="s">
        <v>131</v>
      </c>
      <c r="C67" s="55" t="s">
        <v>3</v>
      </c>
      <c r="D67" s="70">
        <v>100</v>
      </c>
      <c r="E67" s="71">
        <v>109</v>
      </c>
      <c r="F67" s="58" t="e">
        <f t="shared" si="4"/>
        <v>#NAME?</v>
      </c>
      <c r="G67" s="22"/>
      <c r="H67" s="23"/>
      <c r="J67" s="88" t="s">
        <v>182</v>
      </c>
    </row>
    <row r="68" spans="1:10" s="19" customFormat="1" ht="15">
      <c r="A68" s="76">
        <v>56</v>
      </c>
      <c r="B68" s="57" t="s">
        <v>130</v>
      </c>
      <c r="C68" s="55" t="s">
        <v>3</v>
      </c>
      <c r="D68" s="70">
        <v>100</v>
      </c>
      <c r="E68" s="71">
        <v>123</v>
      </c>
      <c r="F68" s="58" t="e">
        <f t="shared" si="4"/>
        <v>#NAME?</v>
      </c>
      <c r="G68" s="22"/>
      <c r="H68" s="23"/>
      <c r="J68" s="35"/>
    </row>
    <row r="69" spans="1:10" s="19" customFormat="1" ht="15">
      <c r="A69" s="76">
        <v>57</v>
      </c>
      <c r="B69" s="57" t="s">
        <v>132</v>
      </c>
      <c r="C69" s="55" t="s">
        <v>3</v>
      </c>
      <c r="D69" s="70">
        <v>30</v>
      </c>
      <c r="E69" s="71">
        <v>113</v>
      </c>
      <c r="F69" s="58" t="e">
        <f t="shared" si="4"/>
        <v>#NAME?</v>
      </c>
      <c r="G69" s="22"/>
      <c r="H69" s="23"/>
      <c r="J69" s="35"/>
    </row>
    <row r="70" spans="1:10" s="19" customFormat="1" ht="15">
      <c r="A70" s="76">
        <v>58</v>
      </c>
      <c r="B70" s="57" t="s">
        <v>75</v>
      </c>
      <c r="C70" s="55" t="s">
        <v>3</v>
      </c>
      <c r="D70" s="70">
        <v>30</v>
      </c>
      <c r="E70" s="71">
        <v>165</v>
      </c>
      <c r="F70" s="58" t="e">
        <f>ОкругДесЗн(D70*E70)</f>
        <v>#NAME?</v>
      </c>
      <c r="G70" s="22"/>
      <c r="H70" s="23"/>
      <c r="J70" s="35"/>
    </row>
    <row r="71" spans="1:11" s="19" customFormat="1" ht="15">
      <c r="A71" s="76">
        <v>59</v>
      </c>
      <c r="B71" s="3" t="s">
        <v>112</v>
      </c>
      <c r="C71" s="44" t="s">
        <v>3</v>
      </c>
      <c r="D71" s="5">
        <v>450</v>
      </c>
      <c r="E71" s="9">
        <v>32</v>
      </c>
      <c r="F71" s="10" t="e">
        <f>ОкругДесЗн(D71*E71)</f>
        <v>#NAME?</v>
      </c>
      <c r="G71" s="22">
        <v>10</v>
      </c>
      <c r="H71" s="23" t="e">
        <f>ОкругДесЗн(F71*G71/(G71+100))</f>
        <v>#NAME?</v>
      </c>
      <c r="I71" s="60"/>
      <c r="J71" s="35"/>
      <c r="K71" s="48"/>
    </row>
    <row r="72" spans="1:9" s="19" customFormat="1" ht="15">
      <c r="A72" s="76">
        <v>60</v>
      </c>
      <c r="B72" s="3" t="s">
        <v>122</v>
      </c>
      <c r="C72" s="4" t="s">
        <v>3</v>
      </c>
      <c r="D72" s="5">
        <v>100</v>
      </c>
      <c r="E72" s="9">
        <v>340</v>
      </c>
      <c r="F72" s="11" t="e">
        <f aca="true" t="shared" si="5" ref="F72:F78">ОкругДесЗн(D72*E72)</f>
        <v>#NAME?</v>
      </c>
      <c r="G72" s="1">
        <v>18</v>
      </c>
      <c r="H72" s="2" t="e">
        <f>ОкругДесЗн(F72*G72/(G72+100))</f>
        <v>#NAME?</v>
      </c>
      <c r="I72" s="1"/>
    </row>
    <row r="73" spans="1:11" s="19" customFormat="1" ht="15">
      <c r="A73" s="76">
        <v>61</v>
      </c>
      <c r="B73" s="3" t="s">
        <v>123</v>
      </c>
      <c r="C73" s="44" t="s">
        <v>3</v>
      </c>
      <c r="D73" s="5">
        <v>100</v>
      </c>
      <c r="E73" s="9">
        <v>315</v>
      </c>
      <c r="F73" s="11" t="e">
        <f t="shared" si="5"/>
        <v>#NAME?</v>
      </c>
      <c r="G73" s="22"/>
      <c r="H73" s="23"/>
      <c r="I73" s="60"/>
      <c r="J73" s="35"/>
      <c r="K73" s="48"/>
    </row>
    <row r="74" spans="1:11" s="19" customFormat="1" ht="15">
      <c r="A74" s="76">
        <v>62</v>
      </c>
      <c r="B74" s="3" t="s">
        <v>124</v>
      </c>
      <c r="C74" s="44" t="s">
        <v>3</v>
      </c>
      <c r="D74" s="5">
        <v>100</v>
      </c>
      <c r="E74" s="9">
        <v>430</v>
      </c>
      <c r="F74" s="11" t="e">
        <f t="shared" si="5"/>
        <v>#NAME?</v>
      </c>
      <c r="G74" s="22"/>
      <c r="H74" s="23"/>
      <c r="I74" s="60"/>
      <c r="J74" s="35"/>
      <c r="K74" s="48"/>
    </row>
    <row r="75" spans="1:11" s="19" customFormat="1" ht="15">
      <c r="A75" s="76">
        <v>63</v>
      </c>
      <c r="B75" s="3" t="s">
        <v>125</v>
      </c>
      <c r="C75" s="44" t="s">
        <v>3</v>
      </c>
      <c r="D75" s="5">
        <v>100</v>
      </c>
      <c r="E75" s="9">
        <v>385</v>
      </c>
      <c r="F75" s="11" t="e">
        <f t="shared" si="5"/>
        <v>#NAME?</v>
      </c>
      <c r="G75" s="22"/>
      <c r="H75" s="23"/>
      <c r="I75" s="60"/>
      <c r="J75" s="35"/>
      <c r="K75" s="48"/>
    </row>
    <row r="76" spans="1:8" s="19" customFormat="1" ht="15">
      <c r="A76" s="76">
        <v>64</v>
      </c>
      <c r="B76" s="32" t="s">
        <v>126</v>
      </c>
      <c r="C76" s="33" t="s">
        <v>3</v>
      </c>
      <c r="D76" s="5">
        <v>100</v>
      </c>
      <c r="E76" s="9">
        <v>114</v>
      </c>
      <c r="F76" s="10" t="e">
        <f t="shared" si="5"/>
        <v>#NAME?</v>
      </c>
      <c r="G76" s="22">
        <v>10</v>
      </c>
      <c r="H76" s="23" t="e">
        <f>ОкругДесЗн(F76*G76/(G76+100))</f>
        <v>#NAME?</v>
      </c>
    </row>
    <row r="77" spans="1:8" s="19" customFormat="1" ht="15">
      <c r="A77" s="76">
        <v>65</v>
      </c>
      <c r="B77" s="32" t="s">
        <v>127</v>
      </c>
      <c r="C77" s="33" t="s">
        <v>3</v>
      </c>
      <c r="D77" s="5">
        <v>100</v>
      </c>
      <c r="E77" s="9">
        <v>119</v>
      </c>
      <c r="F77" s="10" t="e">
        <f t="shared" si="5"/>
        <v>#NAME?</v>
      </c>
      <c r="G77" s="22"/>
      <c r="H77" s="23"/>
    </row>
    <row r="78" spans="1:10" s="19" customFormat="1" ht="15" customHeight="1">
      <c r="A78" s="76">
        <v>66</v>
      </c>
      <c r="B78" s="57" t="s">
        <v>95</v>
      </c>
      <c r="C78" s="55" t="s">
        <v>3</v>
      </c>
      <c r="D78" s="70">
        <v>48</v>
      </c>
      <c r="E78" s="71">
        <v>58</v>
      </c>
      <c r="F78" s="11" t="e">
        <f t="shared" si="5"/>
        <v>#NAME?</v>
      </c>
      <c r="G78" s="22"/>
      <c r="H78" s="23"/>
      <c r="J78" s="78"/>
    </row>
    <row r="79" spans="1:11" s="19" customFormat="1" ht="15">
      <c r="A79" s="76">
        <v>67</v>
      </c>
      <c r="B79" s="3" t="s">
        <v>116</v>
      </c>
      <c r="C79" s="44" t="s">
        <v>3</v>
      </c>
      <c r="D79" s="5">
        <v>60</v>
      </c>
      <c r="E79" s="9">
        <v>180</v>
      </c>
      <c r="F79" s="10" t="e">
        <f>ОкругДесЗн(D79*E79)</f>
        <v>#NAME?</v>
      </c>
      <c r="G79" s="22"/>
      <c r="H79" s="23"/>
      <c r="I79" s="60"/>
      <c r="J79" s="35"/>
      <c r="K79" s="48"/>
    </row>
    <row r="80" spans="1:10" s="19" customFormat="1" ht="15">
      <c r="A80" s="76">
        <v>68</v>
      </c>
      <c r="B80" s="57" t="s">
        <v>160</v>
      </c>
      <c r="C80" s="44" t="s">
        <v>3</v>
      </c>
      <c r="D80" s="70">
        <v>32</v>
      </c>
      <c r="E80" s="71">
        <v>50</v>
      </c>
      <c r="F80" s="58" t="e">
        <f>ОкругДесЗн(D80*E80)</f>
        <v>#NAME?</v>
      </c>
      <c r="G80" s="22"/>
      <c r="H80" s="23"/>
      <c r="J80" s="35"/>
    </row>
    <row r="81" spans="1:10" s="19" customFormat="1" ht="15">
      <c r="A81" s="76">
        <v>69</v>
      </c>
      <c r="B81" s="57" t="s">
        <v>161</v>
      </c>
      <c r="C81" s="44" t="s">
        <v>3</v>
      </c>
      <c r="D81" s="70">
        <v>32</v>
      </c>
      <c r="E81" s="71">
        <v>110</v>
      </c>
      <c r="F81" s="58" t="e">
        <f aca="true" t="shared" si="6" ref="F81:F86">ОкругДесЗн(D81*E81)</f>
        <v>#NAME?</v>
      </c>
      <c r="G81" s="22"/>
      <c r="H81" s="23"/>
      <c r="J81" s="35"/>
    </row>
    <row r="82" spans="1:10" s="19" customFormat="1" ht="15">
      <c r="A82" s="76">
        <v>70</v>
      </c>
      <c r="B82" s="57" t="s">
        <v>162</v>
      </c>
      <c r="C82" s="44" t="s">
        <v>3</v>
      </c>
      <c r="D82" s="70">
        <v>32</v>
      </c>
      <c r="E82" s="71">
        <v>92</v>
      </c>
      <c r="F82" s="58" t="e">
        <f t="shared" si="6"/>
        <v>#NAME?</v>
      </c>
      <c r="G82" s="22"/>
      <c r="H82" s="23"/>
      <c r="J82" s="35"/>
    </row>
    <row r="83" spans="1:10" s="19" customFormat="1" ht="15">
      <c r="A83" s="76">
        <v>71</v>
      </c>
      <c r="B83" s="3" t="s">
        <v>134</v>
      </c>
      <c r="C83" s="33" t="s">
        <v>3</v>
      </c>
      <c r="D83" s="5">
        <v>50</v>
      </c>
      <c r="E83" s="9">
        <v>153</v>
      </c>
      <c r="F83" s="11" t="e">
        <f t="shared" si="6"/>
        <v>#NAME?</v>
      </c>
      <c r="G83" s="22"/>
      <c r="H83" s="23"/>
      <c r="I83" s="60"/>
      <c r="J83" s="22"/>
    </row>
    <row r="84" spans="1:11" s="19" customFormat="1" ht="15">
      <c r="A84" s="76">
        <v>72</v>
      </c>
      <c r="B84" s="6" t="s">
        <v>58</v>
      </c>
      <c r="C84" s="44" t="s">
        <v>3</v>
      </c>
      <c r="D84" s="8">
        <v>50</v>
      </c>
      <c r="E84" s="45">
        <v>76</v>
      </c>
      <c r="F84" s="10" t="e">
        <f t="shared" si="6"/>
        <v>#NAME?</v>
      </c>
      <c r="G84" s="22">
        <v>10</v>
      </c>
      <c r="H84" s="23" t="e">
        <f>ОкругДесЗн(F84*G84/(G84+100))</f>
        <v>#NAME?</v>
      </c>
      <c r="I84" s="60"/>
      <c r="J84" s="83"/>
      <c r="K84" s="48"/>
    </row>
    <row r="85" spans="1:11" s="19" customFormat="1" ht="15">
      <c r="A85" s="76">
        <v>73</v>
      </c>
      <c r="B85" s="6" t="s">
        <v>135</v>
      </c>
      <c r="C85" s="44" t="s">
        <v>3</v>
      </c>
      <c r="D85" s="8">
        <v>50</v>
      </c>
      <c r="E85" s="45">
        <v>120</v>
      </c>
      <c r="F85" s="10" t="e">
        <f t="shared" si="6"/>
        <v>#NAME?</v>
      </c>
      <c r="G85" s="22"/>
      <c r="H85" s="23"/>
      <c r="I85" s="60"/>
      <c r="J85" s="83"/>
      <c r="K85" s="48"/>
    </row>
    <row r="86" spans="1:9" s="19" customFormat="1" ht="15">
      <c r="A86" s="76">
        <v>74</v>
      </c>
      <c r="B86" s="3" t="s">
        <v>62</v>
      </c>
      <c r="C86" s="4" t="s">
        <v>3</v>
      </c>
      <c r="D86" s="5">
        <v>90</v>
      </c>
      <c r="E86" s="9">
        <v>165</v>
      </c>
      <c r="F86" s="10" t="e">
        <f t="shared" si="6"/>
        <v>#NAME?</v>
      </c>
      <c r="G86" s="1">
        <v>18</v>
      </c>
      <c r="H86" s="2" t="e">
        <f>ОкругДесЗн(F86*G86/(G86+100))</f>
        <v>#NAME?</v>
      </c>
      <c r="I86" s="1"/>
    </row>
    <row r="87" spans="1:10" s="19" customFormat="1" ht="15">
      <c r="A87" s="76">
        <v>75</v>
      </c>
      <c r="B87" s="57" t="s">
        <v>117</v>
      </c>
      <c r="C87" s="44" t="s">
        <v>3</v>
      </c>
      <c r="D87" s="70">
        <v>60</v>
      </c>
      <c r="E87" s="71">
        <v>180</v>
      </c>
      <c r="F87" s="58" t="e">
        <f aca="true" t="shared" si="7" ref="F87:F103">ОкругДесЗн(D87*E87)</f>
        <v>#NAME?</v>
      </c>
      <c r="G87" s="22"/>
      <c r="H87" s="23"/>
      <c r="J87" s="35"/>
    </row>
    <row r="88" spans="1:10" s="19" customFormat="1" ht="15">
      <c r="A88" s="76">
        <v>76</v>
      </c>
      <c r="B88" s="57" t="s">
        <v>98</v>
      </c>
      <c r="C88" s="55" t="s">
        <v>3</v>
      </c>
      <c r="D88" s="70">
        <v>60</v>
      </c>
      <c r="E88" s="71">
        <v>75</v>
      </c>
      <c r="F88" s="58" t="e">
        <f t="shared" si="7"/>
        <v>#NAME?</v>
      </c>
      <c r="G88" s="22">
        <v>10</v>
      </c>
      <c r="H88" s="23" t="e">
        <f>ОкругДесЗн(F88*G88/(G88+100))</f>
        <v>#NAME?</v>
      </c>
      <c r="J88" s="35"/>
    </row>
    <row r="89" spans="1:10" s="19" customFormat="1" ht="15">
      <c r="A89" s="76">
        <v>77</v>
      </c>
      <c r="B89" s="57" t="s">
        <v>17</v>
      </c>
      <c r="C89" s="55" t="s">
        <v>3</v>
      </c>
      <c r="D89" s="70">
        <v>500</v>
      </c>
      <c r="E89" s="71">
        <v>43</v>
      </c>
      <c r="F89" s="58" t="e">
        <f t="shared" si="7"/>
        <v>#NAME?</v>
      </c>
      <c r="G89" s="22">
        <v>10</v>
      </c>
      <c r="H89" s="23" t="e">
        <f>ОкругДесЗн(F89*G89/(G89+100))</f>
        <v>#NAME?</v>
      </c>
      <c r="J89" s="35"/>
    </row>
    <row r="90" spans="1:10" s="19" customFormat="1" ht="15">
      <c r="A90" s="76">
        <v>78</v>
      </c>
      <c r="B90" s="3" t="s">
        <v>115</v>
      </c>
      <c r="C90" s="33" t="s">
        <v>3</v>
      </c>
      <c r="D90" s="5">
        <v>300</v>
      </c>
      <c r="E90" s="9">
        <v>32</v>
      </c>
      <c r="F90" s="11" t="e">
        <f t="shared" si="7"/>
        <v>#NAME?</v>
      </c>
      <c r="G90" s="22">
        <v>10</v>
      </c>
      <c r="H90" s="23" t="e">
        <f>ОкругДесЗн(F90*G90/(G90+100))</f>
        <v>#NAME?</v>
      </c>
      <c r="I90" s="60"/>
      <c r="J90" s="35"/>
    </row>
    <row r="91" spans="1:10" s="19" customFormat="1" ht="15">
      <c r="A91" s="76">
        <v>79</v>
      </c>
      <c r="B91" s="3" t="s">
        <v>153</v>
      </c>
      <c r="C91" s="33" t="s">
        <v>3</v>
      </c>
      <c r="D91" s="5">
        <v>10</v>
      </c>
      <c r="E91" s="9">
        <v>49</v>
      </c>
      <c r="F91" s="11" t="e">
        <f t="shared" si="7"/>
        <v>#NAME?</v>
      </c>
      <c r="G91" s="22"/>
      <c r="H91" s="23"/>
      <c r="I91" s="60"/>
      <c r="J91" s="35"/>
    </row>
    <row r="92" spans="1:10" s="19" customFormat="1" ht="15">
      <c r="A92" s="76">
        <v>80</v>
      </c>
      <c r="B92" s="3" t="s">
        <v>99</v>
      </c>
      <c r="C92" s="4" t="s">
        <v>3</v>
      </c>
      <c r="D92" s="5">
        <v>50</v>
      </c>
      <c r="E92" s="9">
        <v>11.5</v>
      </c>
      <c r="F92" s="11" t="e">
        <f t="shared" si="7"/>
        <v>#NAME?</v>
      </c>
      <c r="G92" s="22">
        <v>18</v>
      </c>
      <c r="H92" s="23" t="e">
        <f>ОкругДесЗн(F92*G92/(G92+100))</f>
        <v>#NAME?</v>
      </c>
      <c r="J92" s="35" t="s">
        <v>181</v>
      </c>
    </row>
    <row r="93" spans="1:8" s="19" customFormat="1" ht="15">
      <c r="A93" s="76">
        <v>81</v>
      </c>
      <c r="B93" s="32" t="s">
        <v>128</v>
      </c>
      <c r="C93" s="33" t="s">
        <v>3</v>
      </c>
      <c r="D93" s="5">
        <v>100</v>
      </c>
      <c r="E93" s="9">
        <v>234</v>
      </c>
      <c r="F93" s="11" t="e">
        <f t="shared" si="7"/>
        <v>#NAME?</v>
      </c>
      <c r="G93" s="22">
        <v>10</v>
      </c>
      <c r="H93" s="23" t="e">
        <f>ОкругДесЗн(F93*G93/(G93+100))</f>
        <v>#NAME?</v>
      </c>
    </row>
    <row r="94" spans="1:13" s="19" customFormat="1" ht="15">
      <c r="A94" s="76">
        <v>82</v>
      </c>
      <c r="B94" s="3" t="s">
        <v>57</v>
      </c>
      <c r="C94" s="4" t="s">
        <v>37</v>
      </c>
      <c r="D94" s="5">
        <v>100</v>
      </c>
      <c r="E94" s="9">
        <v>27.6</v>
      </c>
      <c r="F94" s="11" t="e">
        <f t="shared" si="7"/>
        <v>#NAME?</v>
      </c>
      <c r="G94" s="22">
        <v>10</v>
      </c>
      <c r="H94" s="23" t="e">
        <f>ОкругДесЗн(F94*G94/(G94+100))</f>
        <v>#NAME?</v>
      </c>
      <c r="J94" s="53"/>
      <c r="K94" s="48"/>
      <c r="L94" s="53"/>
      <c r="M94" s="48"/>
    </row>
    <row r="95" spans="1:13" s="19" customFormat="1" ht="15">
      <c r="A95" s="76">
        <v>83</v>
      </c>
      <c r="B95" s="3" t="s">
        <v>144</v>
      </c>
      <c r="C95" s="4" t="s">
        <v>37</v>
      </c>
      <c r="D95" s="5">
        <v>100</v>
      </c>
      <c r="E95" s="9">
        <v>26</v>
      </c>
      <c r="F95" s="11" t="e">
        <f t="shared" si="7"/>
        <v>#NAME?</v>
      </c>
      <c r="G95" s="22"/>
      <c r="H95" s="23"/>
      <c r="J95" s="53"/>
      <c r="K95" s="48"/>
      <c r="L95" s="53"/>
      <c r="M95" s="48"/>
    </row>
    <row r="96" spans="1:8" s="19" customFormat="1" ht="15">
      <c r="A96" s="76">
        <v>84</v>
      </c>
      <c r="B96" s="3" t="s">
        <v>143</v>
      </c>
      <c r="C96" s="4" t="s">
        <v>37</v>
      </c>
      <c r="D96" s="5">
        <v>400</v>
      </c>
      <c r="E96" s="9">
        <v>50</v>
      </c>
      <c r="F96" s="11" t="e">
        <f t="shared" si="7"/>
        <v>#NAME?</v>
      </c>
      <c r="G96" s="22">
        <v>10</v>
      </c>
      <c r="H96" s="23" t="e">
        <f>ОкругДесЗн(F96*G96/(G96+100))</f>
        <v>#NAME?</v>
      </c>
    </row>
    <row r="97" spans="1:8" s="19" customFormat="1" ht="15">
      <c r="A97" s="76">
        <v>85</v>
      </c>
      <c r="B97" s="3" t="s">
        <v>145</v>
      </c>
      <c r="C97" s="4" t="s">
        <v>18</v>
      </c>
      <c r="D97" s="5">
        <v>400</v>
      </c>
      <c r="E97" s="9">
        <v>13.8</v>
      </c>
      <c r="F97" s="11" t="e">
        <f t="shared" si="7"/>
        <v>#NAME?</v>
      </c>
      <c r="G97" s="22">
        <v>10</v>
      </c>
      <c r="H97" s="23" t="e">
        <f>ОкругДесЗн(F97*G97/(G97+100))</f>
        <v>#NAME?</v>
      </c>
    </row>
    <row r="98" spans="1:10" s="19" customFormat="1" ht="15">
      <c r="A98" s="76">
        <v>86</v>
      </c>
      <c r="B98" s="57" t="s">
        <v>111</v>
      </c>
      <c r="C98" s="55" t="s">
        <v>3</v>
      </c>
      <c r="D98" s="70">
        <v>40</v>
      </c>
      <c r="E98" s="71">
        <v>57</v>
      </c>
      <c r="F98" s="58" t="e">
        <f t="shared" si="7"/>
        <v>#NAME?</v>
      </c>
      <c r="G98" s="22">
        <v>10</v>
      </c>
      <c r="H98" s="23" t="e">
        <f>ОкругДесЗн(F98*G98/(G98+100))</f>
        <v>#NAME?</v>
      </c>
      <c r="J98" s="35"/>
    </row>
    <row r="99" spans="1:10" s="19" customFormat="1" ht="15">
      <c r="A99" s="76">
        <v>87</v>
      </c>
      <c r="B99" s="32" t="s">
        <v>133</v>
      </c>
      <c r="C99" s="33" t="s">
        <v>3</v>
      </c>
      <c r="D99" s="51">
        <v>45</v>
      </c>
      <c r="E99" s="52">
        <v>320</v>
      </c>
      <c r="F99" s="50" t="e">
        <f t="shared" si="7"/>
        <v>#NAME?</v>
      </c>
      <c r="G99" s="22">
        <v>10</v>
      </c>
      <c r="H99" s="23" t="e">
        <f>ОкругДесЗн(F99*G99/(G99+100))</f>
        <v>#NAME?</v>
      </c>
      <c r="J99" s="47"/>
    </row>
    <row r="100" spans="1:10" s="19" customFormat="1" ht="15" customHeight="1">
      <c r="A100" s="76">
        <v>88</v>
      </c>
      <c r="B100" s="57" t="s">
        <v>156</v>
      </c>
      <c r="C100" s="55" t="s">
        <v>3</v>
      </c>
      <c r="D100" s="70">
        <v>35</v>
      </c>
      <c r="E100" s="71">
        <v>107</v>
      </c>
      <c r="F100" s="58" t="e">
        <f t="shared" si="7"/>
        <v>#NAME?</v>
      </c>
      <c r="G100" s="22">
        <v>18</v>
      </c>
      <c r="H100" s="23" t="e">
        <f>ОкругДесЗн(F100*G100/(G100+100))</f>
        <v>#NAME?</v>
      </c>
      <c r="J100" s="35"/>
    </row>
    <row r="101" spans="1:10" s="19" customFormat="1" ht="15" customHeight="1">
      <c r="A101" s="76">
        <v>89</v>
      </c>
      <c r="B101" s="57" t="s">
        <v>155</v>
      </c>
      <c r="C101" s="55" t="s">
        <v>3</v>
      </c>
      <c r="D101" s="70">
        <v>36</v>
      </c>
      <c r="E101" s="71">
        <v>70</v>
      </c>
      <c r="F101" s="58" t="e">
        <f t="shared" si="7"/>
        <v>#NAME?</v>
      </c>
      <c r="G101" s="22"/>
      <c r="H101" s="23"/>
      <c r="J101" s="35"/>
    </row>
    <row r="102" spans="1:10" s="19" customFormat="1" ht="15" customHeight="1">
      <c r="A102" s="76">
        <v>90</v>
      </c>
      <c r="B102" s="57" t="s">
        <v>118</v>
      </c>
      <c r="C102" s="55" t="s">
        <v>3</v>
      </c>
      <c r="D102" s="70">
        <v>6</v>
      </c>
      <c r="E102" s="71">
        <v>220</v>
      </c>
      <c r="F102" s="58" t="e">
        <f t="shared" si="7"/>
        <v>#NAME?</v>
      </c>
      <c r="G102" s="22"/>
      <c r="H102" s="23"/>
      <c r="J102" s="35"/>
    </row>
    <row r="103" spans="1:10" s="19" customFormat="1" ht="15.75" thickBot="1">
      <c r="A103" s="76">
        <v>91</v>
      </c>
      <c r="B103" s="57" t="s">
        <v>146</v>
      </c>
      <c r="C103" s="55" t="s">
        <v>3</v>
      </c>
      <c r="D103" s="70">
        <v>5</v>
      </c>
      <c r="E103" s="71">
        <v>340</v>
      </c>
      <c r="F103" s="58" t="e">
        <f t="shared" si="7"/>
        <v>#NAME?</v>
      </c>
      <c r="G103" s="22">
        <v>18</v>
      </c>
      <c r="H103" s="23" t="e">
        <f>ОкругДесЗн(F103*G103/(G103+100))</f>
        <v>#NAME?</v>
      </c>
      <c r="J103" s="35"/>
    </row>
    <row r="104" spans="1:8" s="19" customFormat="1" ht="36.75" customHeight="1" thickBot="1">
      <c r="A104" s="28" t="s">
        <v>0</v>
      </c>
      <c r="B104" s="29" t="s">
        <v>1</v>
      </c>
      <c r="C104" s="29" t="s">
        <v>2</v>
      </c>
      <c r="D104" s="29" t="s">
        <v>19</v>
      </c>
      <c r="E104" s="15" t="s">
        <v>33</v>
      </c>
      <c r="F104" s="30" t="s">
        <v>11</v>
      </c>
      <c r="G104" s="14" t="s">
        <v>9</v>
      </c>
      <c r="H104" s="15" t="s">
        <v>10</v>
      </c>
    </row>
    <row r="105" spans="1:10" s="19" customFormat="1" ht="15">
      <c r="A105" s="76">
        <v>92</v>
      </c>
      <c r="B105" s="57" t="s">
        <v>147</v>
      </c>
      <c r="C105" s="55" t="s">
        <v>3</v>
      </c>
      <c r="D105" s="70">
        <v>5</v>
      </c>
      <c r="E105" s="71">
        <v>334</v>
      </c>
      <c r="F105" s="58" t="e">
        <f aca="true" t="shared" si="8" ref="F105:F110">ОкругДесЗн(D105*E105)</f>
        <v>#NAME?</v>
      </c>
      <c r="G105" s="22"/>
      <c r="H105" s="23"/>
      <c r="J105" s="35"/>
    </row>
    <row r="106" spans="1:10" s="19" customFormat="1" ht="15">
      <c r="A106" s="76">
        <v>93</v>
      </c>
      <c r="B106" s="57" t="s">
        <v>148</v>
      </c>
      <c r="C106" s="55" t="s">
        <v>3</v>
      </c>
      <c r="D106" s="70">
        <v>5</v>
      </c>
      <c r="E106" s="71">
        <v>255</v>
      </c>
      <c r="F106" s="58" t="e">
        <f t="shared" si="8"/>
        <v>#NAME?</v>
      </c>
      <c r="G106" s="22"/>
      <c r="H106" s="23"/>
      <c r="J106" s="35"/>
    </row>
    <row r="107" spans="1:10" s="19" customFormat="1" ht="15">
      <c r="A107" s="76">
        <v>94</v>
      </c>
      <c r="B107" s="57" t="s">
        <v>139</v>
      </c>
      <c r="C107" s="55" t="s">
        <v>3</v>
      </c>
      <c r="D107" s="70">
        <v>14</v>
      </c>
      <c r="E107" s="71">
        <v>130</v>
      </c>
      <c r="F107" s="58" t="e">
        <f t="shared" si="8"/>
        <v>#NAME?</v>
      </c>
      <c r="G107" s="22"/>
      <c r="H107" s="23"/>
      <c r="J107" s="35"/>
    </row>
    <row r="108" spans="1:10" s="19" customFormat="1" ht="15">
      <c r="A108" s="76">
        <v>95</v>
      </c>
      <c r="B108" s="3" t="s">
        <v>27</v>
      </c>
      <c r="C108" s="33" t="s">
        <v>3</v>
      </c>
      <c r="D108" s="5">
        <v>20</v>
      </c>
      <c r="E108" s="9">
        <v>125</v>
      </c>
      <c r="F108" s="11" t="e">
        <f t="shared" si="8"/>
        <v>#NAME?</v>
      </c>
      <c r="G108" s="22">
        <v>10</v>
      </c>
      <c r="H108" s="23" t="e">
        <f>ОкругДесЗн(F108*G108/(G108+100))</f>
        <v>#NAME?</v>
      </c>
      <c r="I108" s="60"/>
      <c r="J108" s="35"/>
    </row>
    <row r="109" spans="1:10" s="19" customFormat="1" ht="15">
      <c r="A109" s="76">
        <v>96</v>
      </c>
      <c r="B109" s="57" t="s">
        <v>46</v>
      </c>
      <c r="C109" s="55" t="s">
        <v>3</v>
      </c>
      <c r="D109" s="70">
        <v>15</v>
      </c>
      <c r="E109" s="71">
        <v>175</v>
      </c>
      <c r="F109" s="58" t="e">
        <f t="shared" si="8"/>
        <v>#NAME?</v>
      </c>
      <c r="G109" s="22"/>
      <c r="H109" s="23"/>
      <c r="J109" s="35"/>
    </row>
    <row r="110" spans="1:10" s="19" customFormat="1" ht="15">
      <c r="A110" s="76">
        <v>97</v>
      </c>
      <c r="B110" s="57" t="s">
        <v>91</v>
      </c>
      <c r="C110" s="55" t="s">
        <v>3</v>
      </c>
      <c r="D110" s="70">
        <v>0.5</v>
      </c>
      <c r="E110" s="71">
        <v>920</v>
      </c>
      <c r="F110" s="58" t="e">
        <f t="shared" si="8"/>
        <v>#NAME?</v>
      </c>
      <c r="G110" s="22"/>
      <c r="H110" s="23"/>
      <c r="J110" s="35"/>
    </row>
    <row r="111" spans="1:10" s="19" customFormat="1" ht="15">
      <c r="A111" s="76">
        <v>98</v>
      </c>
      <c r="B111" s="57" t="s">
        <v>163</v>
      </c>
      <c r="C111" s="55" t="s">
        <v>25</v>
      </c>
      <c r="D111" s="70"/>
      <c r="E111" s="71">
        <v>25</v>
      </c>
      <c r="F111" s="58"/>
      <c r="G111" s="22"/>
      <c r="H111" s="23"/>
      <c r="J111" s="35"/>
    </row>
    <row r="112" spans="1:10" s="19" customFormat="1" ht="15">
      <c r="A112" s="76">
        <v>99</v>
      </c>
      <c r="B112" s="57" t="s">
        <v>164</v>
      </c>
      <c r="C112" s="55" t="s">
        <v>25</v>
      </c>
      <c r="D112" s="70"/>
      <c r="E112" s="71">
        <v>26</v>
      </c>
      <c r="F112" s="58"/>
      <c r="G112" s="22"/>
      <c r="H112" s="23"/>
      <c r="J112" s="35"/>
    </row>
    <row r="113" spans="1:10" s="19" customFormat="1" ht="15">
      <c r="A113" s="76">
        <v>100</v>
      </c>
      <c r="B113" s="57" t="s">
        <v>165</v>
      </c>
      <c r="C113" s="55" t="s">
        <v>25</v>
      </c>
      <c r="D113" s="70"/>
      <c r="E113" s="71">
        <v>27</v>
      </c>
      <c r="F113" s="58"/>
      <c r="G113" s="22"/>
      <c r="H113" s="23"/>
      <c r="J113" s="35"/>
    </row>
    <row r="114" spans="1:10" s="19" customFormat="1" ht="15">
      <c r="A114" s="76">
        <v>101</v>
      </c>
      <c r="B114" s="57" t="s">
        <v>166</v>
      </c>
      <c r="C114" s="55" t="s">
        <v>25</v>
      </c>
      <c r="D114" s="70"/>
      <c r="E114" s="71">
        <v>22</v>
      </c>
      <c r="F114" s="58"/>
      <c r="G114" s="22"/>
      <c r="H114" s="23"/>
      <c r="J114" s="35"/>
    </row>
    <row r="115" spans="1:10" s="19" customFormat="1" ht="15">
      <c r="A115" s="76">
        <v>102</v>
      </c>
      <c r="B115" s="57" t="s">
        <v>167</v>
      </c>
      <c r="C115" s="55" t="s">
        <v>25</v>
      </c>
      <c r="D115" s="70"/>
      <c r="E115" s="71">
        <v>44</v>
      </c>
      <c r="F115" s="58"/>
      <c r="G115" s="22"/>
      <c r="H115" s="23"/>
      <c r="J115" s="35"/>
    </row>
    <row r="116" spans="1:10" s="19" customFormat="1" ht="15">
      <c r="A116" s="76">
        <v>103</v>
      </c>
      <c r="B116" s="57" t="s">
        <v>169</v>
      </c>
      <c r="C116" s="55" t="s">
        <v>25</v>
      </c>
      <c r="D116" s="70"/>
      <c r="E116" s="71">
        <v>41</v>
      </c>
      <c r="F116" s="58"/>
      <c r="G116" s="22"/>
      <c r="H116" s="23"/>
      <c r="J116" s="35"/>
    </row>
    <row r="117" spans="1:10" s="19" customFormat="1" ht="15">
      <c r="A117" s="76">
        <v>104</v>
      </c>
      <c r="B117" s="57" t="s">
        <v>170</v>
      </c>
      <c r="C117" s="55" t="s">
        <v>25</v>
      </c>
      <c r="D117" s="70"/>
      <c r="E117" s="71">
        <v>43</v>
      </c>
      <c r="F117" s="58"/>
      <c r="G117" s="22"/>
      <c r="H117" s="23"/>
      <c r="J117" s="35"/>
    </row>
    <row r="118" spans="1:10" s="19" customFormat="1" ht="15">
      <c r="A118" s="76">
        <v>105</v>
      </c>
      <c r="B118" s="57" t="s">
        <v>168</v>
      </c>
      <c r="C118" s="55" t="s">
        <v>3</v>
      </c>
      <c r="D118" s="70"/>
      <c r="E118" s="71">
        <v>280</v>
      </c>
      <c r="F118" s="58"/>
      <c r="G118" s="22"/>
      <c r="H118" s="23"/>
      <c r="J118" s="35"/>
    </row>
    <row r="119" spans="1:10" s="19" customFormat="1" ht="15">
      <c r="A119" s="76">
        <v>106</v>
      </c>
      <c r="B119" s="57" t="s">
        <v>171</v>
      </c>
      <c r="C119" s="55" t="s">
        <v>25</v>
      </c>
      <c r="D119" s="70"/>
      <c r="E119" s="71">
        <v>25</v>
      </c>
      <c r="F119" s="58"/>
      <c r="G119" s="22"/>
      <c r="H119" s="23"/>
      <c r="J119" s="35"/>
    </row>
    <row r="120" spans="1:10" s="19" customFormat="1" ht="15">
      <c r="A120" s="76">
        <v>107</v>
      </c>
      <c r="B120" s="57" t="s">
        <v>176</v>
      </c>
      <c r="C120" s="55" t="s">
        <v>25</v>
      </c>
      <c r="D120" s="70"/>
      <c r="E120" s="71">
        <v>22</v>
      </c>
      <c r="F120" s="58"/>
      <c r="G120" s="22"/>
      <c r="H120" s="23"/>
      <c r="J120" s="35"/>
    </row>
    <row r="121" spans="1:10" s="19" customFormat="1" ht="15">
      <c r="A121" s="76">
        <v>108</v>
      </c>
      <c r="B121" s="57" t="s">
        <v>172</v>
      </c>
      <c r="C121" s="55" t="s">
        <v>25</v>
      </c>
      <c r="D121" s="70"/>
      <c r="E121" s="71">
        <v>26</v>
      </c>
      <c r="F121" s="58"/>
      <c r="G121" s="22"/>
      <c r="H121" s="23"/>
      <c r="J121" s="35"/>
    </row>
    <row r="122" spans="1:10" s="19" customFormat="1" ht="15">
      <c r="A122" s="76">
        <v>109</v>
      </c>
      <c r="B122" s="57" t="s">
        <v>173</v>
      </c>
      <c r="C122" s="55" t="s">
        <v>25</v>
      </c>
      <c r="D122" s="70"/>
      <c r="E122" s="71">
        <v>33</v>
      </c>
      <c r="F122" s="58"/>
      <c r="G122" s="22"/>
      <c r="H122" s="23"/>
      <c r="J122" s="35"/>
    </row>
    <row r="123" spans="1:10" s="19" customFormat="1" ht="15">
      <c r="A123" s="76">
        <v>110</v>
      </c>
      <c r="B123" s="57" t="s">
        <v>174</v>
      </c>
      <c r="C123" s="55" t="s">
        <v>25</v>
      </c>
      <c r="D123" s="70"/>
      <c r="E123" s="71">
        <v>38</v>
      </c>
      <c r="F123" s="58"/>
      <c r="G123" s="22"/>
      <c r="H123" s="23"/>
      <c r="J123" s="35"/>
    </row>
    <row r="124" spans="1:10" s="19" customFormat="1" ht="15">
      <c r="A124" s="76">
        <v>111</v>
      </c>
      <c r="B124" s="57" t="s">
        <v>175</v>
      </c>
      <c r="C124" s="55" t="s">
        <v>25</v>
      </c>
      <c r="D124" s="70"/>
      <c r="E124" s="71">
        <v>58</v>
      </c>
      <c r="F124" s="58"/>
      <c r="G124" s="22"/>
      <c r="H124" s="23"/>
      <c r="J124" s="35"/>
    </row>
    <row r="125" spans="1:10" s="19" customFormat="1" ht="15">
      <c r="A125" s="76">
        <v>112</v>
      </c>
      <c r="B125" s="57" t="s">
        <v>177</v>
      </c>
      <c r="C125" s="55" t="s">
        <v>25</v>
      </c>
      <c r="D125" s="70"/>
      <c r="E125" s="71">
        <v>29</v>
      </c>
      <c r="F125" s="58"/>
      <c r="G125" s="22"/>
      <c r="H125" s="23"/>
      <c r="J125" s="35"/>
    </row>
    <row r="126" spans="1:10" s="19" customFormat="1" ht="15">
      <c r="A126" s="76">
        <v>113</v>
      </c>
      <c r="B126" s="57" t="s">
        <v>178</v>
      </c>
      <c r="C126" s="55" t="s">
        <v>3</v>
      </c>
      <c r="D126" s="70"/>
      <c r="E126" s="71">
        <v>259</v>
      </c>
      <c r="F126" s="58"/>
      <c r="G126" s="22"/>
      <c r="H126" s="23"/>
      <c r="J126" s="35"/>
    </row>
    <row r="127" spans="1:10" s="19" customFormat="1" ht="15" customHeight="1" thickBot="1">
      <c r="A127" s="76">
        <v>114</v>
      </c>
      <c r="B127" s="57" t="s">
        <v>136</v>
      </c>
      <c r="C127" s="55" t="s">
        <v>25</v>
      </c>
      <c r="D127" s="70">
        <v>7200</v>
      </c>
      <c r="E127" s="71">
        <v>6.5</v>
      </c>
      <c r="F127" s="11" t="e">
        <f>ОкругДесЗн(D127*E127)</f>
        <v>#NAME?</v>
      </c>
      <c r="G127" s="22"/>
      <c r="H127" s="23"/>
      <c r="J127" s="78"/>
    </row>
    <row r="128" spans="2:8" ht="20.25" customHeight="1" thickBot="1">
      <c r="B128" s="36" t="s">
        <v>5</v>
      </c>
      <c r="F128" s="42" t="e">
        <f>SUM(F23:F127)</f>
        <v>#NAME?</v>
      </c>
      <c r="H128" s="37" t="e">
        <f>SUM(H64:H127)</f>
        <v>#NAME?</v>
      </c>
    </row>
    <row r="129" ht="9.75" customHeight="1"/>
    <row r="130" ht="15" hidden="1"/>
    <row r="131" ht="9" customHeight="1"/>
    <row r="132" spans="1:8" s="19" customFormat="1" ht="20.25" customHeight="1">
      <c r="A132" s="38" t="s">
        <v>179</v>
      </c>
      <c r="B132" s="38"/>
      <c r="C132" s="46" t="e">
        <f>F128</f>
        <v>#NAME?</v>
      </c>
      <c r="D132" s="39" t="s">
        <v>22</v>
      </c>
      <c r="E132" s="38" t="s">
        <v>32</v>
      </c>
      <c r="F132" s="38"/>
      <c r="G132" s="39"/>
      <c r="H132" s="39"/>
    </row>
    <row r="133" spans="2:8" s="19" customFormat="1" ht="8.25" customHeight="1">
      <c r="B133" s="20"/>
      <c r="D133" s="24"/>
      <c r="G133" s="22"/>
      <c r="H133" s="40"/>
    </row>
    <row r="134" spans="2:8" s="19" customFormat="1" ht="8.25" customHeight="1">
      <c r="B134" s="20"/>
      <c r="D134" s="24"/>
      <c r="G134" s="22"/>
      <c r="H134" s="40"/>
    </row>
    <row r="135" spans="1:8" s="19" customFormat="1" ht="17.25" customHeight="1">
      <c r="A135" s="17" t="e">
        <f>СуммаПрописьюПлат(F128)</f>
        <v>#NAME?</v>
      </c>
      <c r="B135" s="18"/>
      <c r="C135" s="18"/>
      <c r="D135" s="18"/>
      <c r="E135" s="18"/>
      <c r="F135" s="18"/>
      <c r="G135" s="18"/>
      <c r="H135" s="23"/>
    </row>
    <row r="136" spans="1:8" s="19" customFormat="1" ht="7.5" customHeight="1">
      <c r="A136" s="18"/>
      <c r="B136" s="18"/>
      <c r="C136" s="18"/>
      <c r="D136" s="18"/>
      <c r="E136" s="18"/>
      <c r="F136" s="18"/>
      <c r="G136" s="18"/>
      <c r="H136" s="40"/>
    </row>
    <row r="137" spans="2:8" s="19" customFormat="1" ht="16.5" customHeight="1" hidden="1">
      <c r="B137" s="41" t="s">
        <v>7</v>
      </c>
      <c r="C137" s="27" t="e">
        <f>H128</f>
        <v>#NAME?</v>
      </c>
      <c r="D137" s="22" t="s">
        <v>8</v>
      </c>
      <c r="G137" s="22"/>
      <c r="H137" s="23"/>
    </row>
    <row r="138" ht="10.5" customHeight="1" hidden="1"/>
    <row r="139" ht="15" hidden="1"/>
    <row r="140" ht="15" hidden="1"/>
    <row r="142" spans="1:8" s="19" customFormat="1" ht="15">
      <c r="A142" s="20" t="s">
        <v>64</v>
      </c>
      <c r="D142" s="24"/>
      <c r="F142" s="41" t="s">
        <v>63</v>
      </c>
      <c r="G142" s="22"/>
      <c r="H142" s="40"/>
    </row>
    <row r="143" spans="2:8" s="19" customFormat="1" ht="15">
      <c r="B143" s="20"/>
      <c r="D143" s="24"/>
      <c r="G143" s="22"/>
      <c r="H143" s="40"/>
    </row>
    <row r="144" spans="2:8" s="19" customFormat="1" ht="15">
      <c r="B144" s="20"/>
      <c r="D144" s="24"/>
      <c r="G144" s="22"/>
      <c r="H144" s="40"/>
    </row>
    <row r="145" spans="2:8" s="19" customFormat="1" ht="9" customHeight="1">
      <c r="B145" s="20"/>
      <c r="D145" s="24"/>
      <c r="G145" s="22"/>
      <c r="H145" s="40"/>
    </row>
    <row r="146" spans="2:8" s="19" customFormat="1" ht="15" hidden="1">
      <c r="B146" s="20"/>
      <c r="D146" s="24"/>
      <c r="G146" s="22"/>
      <c r="H146" s="40"/>
    </row>
    <row r="147" spans="2:8" s="19" customFormat="1" ht="15.75" customHeight="1">
      <c r="B147" s="20"/>
      <c r="D147" s="24"/>
      <c r="G147" s="22"/>
      <c r="H147" s="40"/>
    </row>
    <row r="148" spans="2:8" s="19" customFormat="1" ht="15">
      <c r="B148" s="20"/>
      <c r="D148" s="24"/>
      <c r="G148" s="22"/>
      <c r="H148" s="40"/>
    </row>
    <row r="149" spans="1:8" s="19" customFormat="1" ht="15">
      <c r="A149" s="38" t="s">
        <v>13</v>
      </c>
      <c r="D149" s="24"/>
      <c r="F149" s="41" t="s">
        <v>12</v>
      </c>
      <c r="G149" s="22"/>
      <c r="H149" s="40"/>
    </row>
  </sheetData>
  <sheetProtection/>
  <printOptions/>
  <pageMargins left="0.97" right="0.36" top="0.42" bottom="0.4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22" sqref="D22"/>
    </sheetView>
  </sheetViews>
  <sheetFormatPr defaultColWidth="8.875" defaultRowHeight="12.75"/>
  <cols>
    <col min="1" max="1" width="8.875" style="35" customWidth="1"/>
    <col min="2" max="2" width="24.75390625" style="35" customWidth="1"/>
    <col min="3" max="3" width="10.125" style="35" customWidth="1"/>
    <col min="4" max="5" width="8.875" style="35" customWidth="1"/>
    <col min="6" max="6" width="15.125" style="35" customWidth="1"/>
    <col min="7" max="8" width="9.125" style="35" hidden="1" customWidth="1"/>
    <col min="9" max="9" width="8.875" style="35" customWidth="1"/>
    <col min="10" max="13" width="8.875" style="35" hidden="1" customWidth="1"/>
    <col min="14" max="16384" width="8.875" style="35" customWidth="1"/>
  </cols>
  <sheetData>
    <row r="1" spans="2:8" s="19" customFormat="1" ht="18.75" customHeight="1">
      <c r="B1" s="20"/>
      <c r="C1" s="79" t="s">
        <v>104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84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65" t="s">
        <v>11</v>
      </c>
      <c r="G11" s="14" t="s">
        <v>9</v>
      </c>
      <c r="H11" s="15" t="s">
        <v>10</v>
      </c>
    </row>
    <row r="12" spans="1:13" s="19" customFormat="1" ht="15.75" thickBot="1">
      <c r="A12" s="33">
        <v>1</v>
      </c>
      <c r="B12" s="3" t="s">
        <v>99</v>
      </c>
      <c r="C12" s="4" t="s">
        <v>3</v>
      </c>
      <c r="D12" s="5">
        <v>25</v>
      </c>
      <c r="E12" s="9">
        <v>11</v>
      </c>
      <c r="F12" s="11" t="e">
        <f>ОкругДесЗн(D12*E12)</f>
        <v>#NAME?</v>
      </c>
      <c r="G12" s="22">
        <v>18</v>
      </c>
      <c r="H12" s="23" t="e">
        <f>ОкругДесЗн(F12*G12/(G12+100))</f>
        <v>#NAME?</v>
      </c>
      <c r="J12" s="53">
        <v>20</v>
      </c>
      <c r="K12" s="48">
        <f>D12-J12</f>
        <v>5</v>
      </c>
      <c r="L12" s="53"/>
      <c r="M12" s="48">
        <f>K12-L12</f>
        <v>5</v>
      </c>
    </row>
    <row r="13" spans="1:8" s="19" customFormat="1" ht="15" hidden="1">
      <c r="A13" s="33">
        <v>8</v>
      </c>
      <c r="B13" s="32" t="s">
        <v>4</v>
      </c>
      <c r="C13" s="33" t="s">
        <v>3</v>
      </c>
      <c r="D13" s="5"/>
      <c r="E13" s="9">
        <v>15</v>
      </c>
      <c r="F13" s="11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8" s="19" customFormat="1" ht="15.75" hidden="1" thickBot="1">
      <c r="A14" s="33">
        <v>9</v>
      </c>
      <c r="B14" s="32" t="s">
        <v>15</v>
      </c>
      <c r="C14" s="33" t="s">
        <v>3</v>
      </c>
      <c r="D14" s="5"/>
      <c r="E14" s="9">
        <v>16</v>
      </c>
      <c r="F14" s="12" t="e">
        <f>ОкругДесЗн(D14*E14)</f>
        <v>#NAME?</v>
      </c>
      <c r="G14" s="22">
        <v>10</v>
      </c>
      <c r="H14" s="23" t="e">
        <f>ОкругДесЗн(F14*G14/(G14+100))</f>
        <v>#NAME?</v>
      </c>
    </row>
    <row r="15" spans="2:8" ht="25.5" customHeight="1" thickBot="1">
      <c r="B15" s="36" t="s">
        <v>5</v>
      </c>
      <c r="F15" s="42" t="e">
        <f>SUM(F12:F14)</f>
        <v>#NAME?</v>
      </c>
      <c r="H15" s="37" t="e">
        <f>SUM(H12:H14)</f>
        <v>#NAME?</v>
      </c>
    </row>
    <row r="19" spans="1:8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8" spans="1:8" s="19" customFormat="1" ht="15">
      <c r="A28" s="20" t="s">
        <v>64</v>
      </c>
      <c r="D28" s="24"/>
      <c r="F28" s="41" t="s">
        <v>63</v>
      </c>
      <c r="G28" s="22"/>
      <c r="H28" s="40"/>
    </row>
    <row r="29" spans="2:8" s="19" customFormat="1" ht="15">
      <c r="B29" s="20"/>
      <c r="D29" s="24"/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 hidden="1">
      <c r="B32" s="20"/>
      <c r="D32" s="24"/>
      <c r="G32" s="22"/>
      <c r="H32" s="40"/>
    </row>
    <row r="33" spans="2:8" s="19" customFormat="1" ht="15" hidden="1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43" right="0.7" top="0.46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6" sqref="B16"/>
    </sheetView>
  </sheetViews>
  <sheetFormatPr defaultColWidth="8.875" defaultRowHeight="12.75"/>
  <cols>
    <col min="1" max="1" width="7.375" style="35" customWidth="1"/>
    <col min="2" max="2" width="27.875" style="35" customWidth="1"/>
    <col min="3" max="3" width="10.125" style="35" customWidth="1"/>
    <col min="4" max="4" width="9.00390625" style="35" customWidth="1"/>
    <col min="5" max="5" width="8.625" style="35" customWidth="1"/>
    <col min="6" max="6" width="14.625" style="35" customWidth="1"/>
    <col min="7" max="8" width="9.125" style="35" hidden="1" customWidth="1"/>
    <col min="9" max="10" width="8.875" style="35" customWidth="1"/>
    <col min="11" max="11" width="11.00390625" style="35" customWidth="1"/>
    <col min="12" max="16384" width="8.875" style="35" customWidth="1"/>
  </cols>
  <sheetData>
    <row r="1" spans="2:8" s="19" customFormat="1" ht="18.75" customHeight="1">
      <c r="B1" s="20"/>
      <c r="C1" s="79" t="s">
        <v>105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85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</row>
    <row r="12" spans="1:9" s="19" customFormat="1" ht="15" hidden="1">
      <c r="A12" s="33">
        <v>1</v>
      </c>
      <c r="B12" s="3" t="s">
        <v>35</v>
      </c>
      <c r="C12" s="4" t="s">
        <v>3</v>
      </c>
      <c r="D12" s="5"/>
      <c r="E12" s="9">
        <v>139</v>
      </c>
      <c r="F12" s="82" t="e">
        <f>ОкругДесЗн(D12*E12)</f>
        <v>#NAME?</v>
      </c>
      <c r="G12" s="1">
        <v>18</v>
      </c>
      <c r="H12" s="2" t="e">
        <f>ОкругДесЗн(F12*G12/(G12+100))</f>
        <v>#NAME?</v>
      </c>
      <c r="I12" s="1"/>
    </row>
    <row r="13" spans="1:8" s="19" customFormat="1" ht="15">
      <c r="A13" s="33">
        <v>1</v>
      </c>
      <c r="B13" s="32" t="s">
        <v>60</v>
      </c>
      <c r="C13" s="33" t="s">
        <v>3</v>
      </c>
      <c r="D13" s="5">
        <v>91.6</v>
      </c>
      <c r="E13" s="9">
        <v>260</v>
      </c>
      <c r="F13" s="11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10" s="19" customFormat="1" ht="15.75" hidden="1" thickBot="1">
      <c r="A14" s="33">
        <v>2</v>
      </c>
      <c r="B14" s="32" t="s">
        <v>61</v>
      </c>
      <c r="C14" s="33" t="s">
        <v>3</v>
      </c>
      <c r="D14" s="5"/>
      <c r="E14" s="9">
        <v>219</v>
      </c>
      <c r="F14" s="64" t="e">
        <f>ОкругДесЗн(D14*E14)</f>
        <v>#NAME?</v>
      </c>
      <c r="G14" s="22">
        <v>10</v>
      </c>
      <c r="H14" s="23" t="e">
        <f>ОкругДесЗн(F14*G14/(G14+100))</f>
        <v>#NAME?</v>
      </c>
      <c r="J14" s="78"/>
    </row>
    <row r="15" spans="2:11" ht="25.5" customHeight="1" thickBot="1">
      <c r="B15" s="36" t="s">
        <v>5</v>
      </c>
      <c r="F15" s="72" t="e">
        <f>SUM(F12:F14)</f>
        <v>#NAME?</v>
      </c>
      <c r="H15" s="37" t="e">
        <f>SUM(H12:H14)</f>
        <v>#NAME?</v>
      </c>
      <c r="I15" s="19"/>
      <c r="K15" s="47"/>
    </row>
    <row r="16" ht="15">
      <c r="K16" s="19"/>
    </row>
    <row r="17" ht="15">
      <c r="K17" s="37"/>
    </row>
    <row r="19" spans="1:11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  <c r="K19" s="37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9" spans="1:8" s="19" customFormat="1" ht="15">
      <c r="A29" s="20" t="s">
        <v>64</v>
      </c>
      <c r="D29" s="24"/>
      <c r="F29" s="41" t="s">
        <v>63</v>
      </c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>
      <c r="B32" s="20"/>
      <c r="D32" s="24"/>
      <c r="G32" s="22"/>
      <c r="H32" s="40"/>
    </row>
    <row r="33" spans="2:8" s="19" customFormat="1" ht="15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3" right="0.51" top="0.7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2" sqref="A12:IV12"/>
    </sheetView>
  </sheetViews>
  <sheetFormatPr defaultColWidth="8.875" defaultRowHeight="12.75"/>
  <cols>
    <col min="1" max="1" width="8.875" style="35" customWidth="1"/>
    <col min="2" max="2" width="24.75390625" style="35" customWidth="1"/>
    <col min="3" max="3" width="10.125" style="35" customWidth="1"/>
    <col min="4" max="5" width="8.875" style="35" customWidth="1"/>
    <col min="6" max="6" width="12.875" style="35" customWidth="1"/>
    <col min="7" max="8" width="9.125" style="35" hidden="1" customWidth="1"/>
    <col min="9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85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86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</row>
    <row r="12" spans="1:10" s="19" customFormat="1" ht="15.75" thickBot="1">
      <c r="A12" s="33">
        <v>1</v>
      </c>
      <c r="B12" s="54" t="s">
        <v>78</v>
      </c>
      <c r="C12" s="4" t="s">
        <v>18</v>
      </c>
      <c r="D12" s="5"/>
      <c r="E12" s="9">
        <v>72</v>
      </c>
      <c r="F12" s="64" t="e">
        <f>ОкругДесЗн(D12*E12)</f>
        <v>#NAME?</v>
      </c>
      <c r="G12" s="22">
        <v>18</v>
      </c>
      <c r="H12" s="23" t="e">
        <f>ОкругДесЗн(F12*G12/(G12+100))</f>
        <v>#NAME?</v>
      </c>
      <c r="J12" s="19">
        <v>15</v>
      </c>
    </row>
    <row r="13" spans="1:8" s="19" customFormat="1" ht="15" hidden="1">
      <c r="A13" s="33">
        <v>2</v>
      </c>
      <c r="B13" s="54" t="s">
        <v>36</v>
      </c>
      <c r="C13" s="7" t="s">
        <v>18</v>
      </c>
      <c r="D13" s="5"/>
      <c r="E13" s="9">
        <v>79</v>
      </c>
      <c r="F13" s="10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8" s="19" customFormat="1" ht="15.75" hidden="1" thickBot="1">
      <c r="A14" s="33">
        <v>9</v>
      </c>
      <c r="B14" s="32" t="s">
        <v>15</v>
      </c>
      <c r="C14" s="33" t="s">
        <v>3</v>
      </c>
      <c r="D14" s="5"/>
      <c r="E14" s="9">
        <v>16</v>
      </c>
      <c r="F14" s="12" t="e">
        <f>ОкругДесЗн(D14*E14)</f>
        <v>#NAME?</v>
      </c>
      <c r="G14" s="22">
        <v>10</v>
      </c>
      <c r="H14" s="23" t="e">
        <f>ОкругДесЗн(F14*G14/(G14+100))</f>
        <v>#NAME?</v>
      </c>
    </row>
    <row r="15" spans="2:8" ht="25.5" customHeight="1" thickBot="1">
      <c r="B15" s="36" t="s">
        <v>5</v>
      </c>
      <c r="F15" s="42" t="e">
        <f>SUM(F12:F14)</f>
        <v>#NAME?</v>
      </c>
      <c r="H15" s="37" t="e">
        <f>SUM(H12:H14)</f>
        <v>#NAME?</v>
      </c>
    </row>
    <row r="19" spans="1:8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9" spans="1:8" s="19" customFormat="1" ht="15">
      <c r="A29" s="20" t="s">
        <v>64</v>
      </c>
      <c r="D29" s="24"/>
      <c r="F29" s="41" t="s">
        <v>63</v>
      </c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>
      <c r="B32" s="20"/>
      <c r="D32" s="24"/>
      <c r="G32" s="22"/>
      <c r="H32" s="40"/>
    </row>
    <row r="33" spans="2:8" s="19" customFormat="1" ht="15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26" right="0.57" top="0.58" bottom="1" header="0.4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2" sqref="A12:IV14"/>
    </sheetView>
  </sheetViews>
  <sheetFormatPr defaultColWidth="8.875" defaultRowHeight="12.75"/>
  <cols>
    <col min="1" max="1" width="8.875" style="35" customWidth="1"/>
    <col min="2" max="2" width="26.00390625" style="35" customWidth="1"/>
    <col min="3" max="3" width="11.375" style="35" customWidth="1"/>
    <col min="4" max="4" width="9.25390625" style="35" customWidth="1"/>
    <col min="5" max="5" width="10.25390625" style="35" customWidth="1"/>
    <col min="6" max="6" width="13.25390625" style="35" customWidth="1"/>
    <col min="7" max="8" width="10.625" style="35" hidden="1" customWidth="1"/>
    <col min="9" max="9" width="10.625" style="35" customWidth="1"/>
    <col min="10" max="10" width="9.375" style="35" customWidth="1"/>
    <col min="11" max="11" width="10.00390625" style="35" customWidth="1"/>
    <col min="12" max="14" width="8.875" style="35" customWidth="1"/>
    <col min="15" max="15" width="9.875" style="35" customWidth="1"/>
    <col min="16" max="16" width="8.875" style="35" customWidth="1"/>
    <col min="17" max="22" width="10.375" style="35" customWidth="1"/>
    <col min="23" max="27" width="8.875" style="35" customWidth="1"/>
    <col min="28" max="28" width="12.25390625" style="35" customWidth="1"/>
    <col min="29" max="16384" width="8.875" style="35" customWidth="1"/>
  </cols>
  <sheetData>
    <row r="1" spans="2:8" s="19" customFormat="1" ht="18.75" customHeight="1">
      <c r="B1" s="20"/>
      <c r="C1" s="79" t="s">
        <v>106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E7" s="24"/>
      <c r="F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89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26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  <c r="I11" s="22"/>
      <c r="J11" s="67"/>
      <c r="K11" s="68"/>
      <c r="L11" s="67"/>
      <c r="M11" s="68"/>
      <c r="N11" s="69"/>
      <c r="O11" s="68"/>
      <c r="Q11" s="59"/>
      <c r="R11" s="59"/>
      <c r="S11" s="59"/>
      <c r="T11" s="59"/>
      <c r="U11" s="59"/>
      <c r="V11" s="59"/>
      <c r="W11" s="22"/>
      <c r="X11" s="22"/>
      <c r="Y11" s="22"/>
      <c r="Z11" s="22"/>
    </row>
    <row r="12" spans="1:27" s="19" customFormat="1" ht="15">
      <c r="A12" s="33">
        <v>1</v>
      </c>
      <c r="B12" s="6" t="s">
        <v>58</v>
      </c>
      <c r="C12" s="44" t="s">
        <v>3</v>
      </c>
      <c r="D12" s="8">
        <v>60</v>
      </c>
      <c r="E12" s="45">
        <v>90</v>
      </c>
      <c r="F12" s="10" t="e">
        <f aca="true" t="shared" si="0" ref="F12:F20">ОкругДесЗн(D12*E12)</f>
        <v>#NAME?</v>
      </c>
      <c r="G12" s="22">
        <v>10</v>
      </c>
      <c r="H12" s="23" t="e">
        <f aca="true" t="shared" si="1" ref="H12:H20">ОкругДесЗн(F12*G12/(G12+100))</f>
        <v>#NAME?</v>
      </c>
      <c r="I12" s="60"/>
      <c r="J12" s="83"/>
      <c r="K12" s="22"/>
      <c r="L12" s="22"/>
      <c r="M12" s="22"/>
      <c r="N12" s="60"/>
      <c r="O12" s="62"/>
      <c r="Q12" s="22"/>
      <c r="R12" s="22"/>
      <c r="S12" s="22"/>
      <c r="T12" s="60"/>
      <c r="U12" s="22"/>
      <c r="V12" s="22"/>
      <c r="W12" s="66"/>
      <c r="X12" s="60"/>
      <c r="Y12" s="66"/>
      <c r="Z12" s="60"/>
      <c r="AA12" s="48"/>
    </row>
    <row r="13" spans="1:26" s="19" customFormat="1" ht="15">
      <c r="A13" s="33">
        <v>2</v>
      </c>
      <c r="B13" s="3" t="s">
        <v>79</v>
      </c>
      <c r="C13" s="33" t="s">
        <v>3</v>
      </c>
      <c r="D13" s="5">
        <v>210</v>
      </c>
      <c r="E13" s="9">
        <v>85</v>
      </c>
      <c r="F13" s="11" t="e">
        <f t="shared" si="0"/>
        <v>#NAME?</v>
      </c>
      <c r="G13" s="22">
        <v>10</v>
      </c>
      <c r="H13" s="23" t="e">
        <f t="shared" si="1"/>
        <v>#NAME?</v>
      </c>
      <c r="I13" s="60"/>
      <c r="J13" s="22"/>
      <c r="K13" s="22"/>
      <c r="L13" s="22"/>
      <c r="M13" s="22"/>
      <c r="N13" s="60"/>
      <c r="O13" s="62"/>
      <c r="T13" s="48"/>
      <c r="X13" s="48"/>
      <c r="Z13" s="48"/>
    </row>
    <row r="14" spans="1:26" s="19" customFormat="1" ht="15.75" thickBot="1">
      <c r="A14" s="33">
        <v>3</v>
      </c>
      <c r="B14" s="3" t="s">
        <v>59</v>
      </c>
      <c r="C14" s="33" t="s">
        <v>3</v>
      </c>
      <c r="D14" s="5">
        <v>220</v>
      </c>
      <c r="E14" s="9">
        <v>100</v>
      </c>
      <c r="F14" s="11" t="e">
        <f t="shared" si="0"/>
        <v>#NAME?</v>
      </c>
      <c r="G14" s="22">
        <v>10</v>
      </c>
      <c r="H14" s="23" t="e">
        <f t="shared" si="1"/>
        <v>#NAME?</v>
      </c>
      <c r="I14" s="60"/>
      <c r="J14" s="83"/>
      <c r="K14" s="22"/>
      <c r="L14" s="22"/>
      <c r="M14" s="22"/>
      <c r="N14" s="60"/>
      <c r="O14" s="62"/>
      <c r="T14" s="48"/>
      <c r="X14" s="48"/>
      <c r="Z14" s="48"/>
    </row>
    <row r="15" spans="1:26" s="19" customFormat="1" ht="15" customHeight="1" hidden="1" thickBot="1">
      <c r="A15" s="34">
        <v>4</v>
      </c>
      <c r="B15" s="3" t="s">
        <v>38</v>
      </c>
      <c r="C15" s="33" t="s">
        <v>3</v>
      </c>
      <c r="D15" s="5"/>
      <c r="E15" s="9">
        <v>22</v>
      </c>
      <c r="F15" s="11" t="e">
        <f t="shared" si="0"/>
        <v>#NAME?</v>
      </c>
      <c r="G15" s="22">
        <v>10</v>
      </c>
      <c r="H15" s="23" t="e">
        <f t="shared" si="1"/>
        <v>#NAME?</v>
      </c>
      <c r="I15" s="60"/>
      <c r="J15" s="22"/>
      <c r="K15" s="22"/>
      <c r="L15" s="22"/>
      <c r="M15" s="22"/>
      <c r="N15" s="60"/>
      <c r="O15" s="62"/>
      <c r="T15" s="48">
        <f aca="true" t="shared" si="2" ref="T15:T20">D15-Q15-R15-S15</f>
        <v>0</v>
      </c>
      <c r="X15" s="48">
        <f aca="true" t="shared" si="3" ref="X15:X20">D15-W15</f>
        <v>0</v>
      </c>
      <c r="Z15" s="48">
        <f aca="true" t="shared" si="4" ref="Z15:Z20">X15-Y15</f>
        <v>0</v>
      </c>
    </row>
    <row r="16" spans="1:26" s="19" customFormat="1" ht="15.75" hidden="1" thickBot="1">
      <c r="A16" s="31">
        <v>5</v>
      </c>
      <c r="B16" s="3" t="s">
        <v>16</v>
      </c>
      <c r="C16" s="33" t="s">
        <v>3</v>
      </c>
      <c r="D16" s="5"/>
      <c r="E16" s="9">
        <v>25.2</v>
      </c>
      <c r="F16" s="11" t="e">
        <f t="shared" si="0"/>
        <v>#NAME?</v>
      </c>
      <c r="G16" s="22">
        <v>10</v>
      </c>
      <c r="H16" s="23" t="e">
        <f t="shared" si="1"/>
        <v>#NAME?</v>
      </c>
      <c r="I16" s="60"/>
      <c r="J16" s="22"/>
      <c r="K16" s="22"/>
      <c r="L16" s="22"/>
      <c r="M16" s="22"/>
      <c r="N16" s="60"/>
      <c r="O16" s="62"/>
      <c r="R16" s="19">
        <v>90</v>
      </c>
      <c r="T16" s="48">
        <f t="shared" si="2"/>
        <v>-90</v>
      </c>
      <c r="X16" s="48">
        <f t="shared" si="3"/>
        <v>0</v>
      </c>
      <c r="Z16" s="48">
        <f t="shared" si="4"/>
        <v>0</v>
      </c>
    </row>
    <row r="17" spans="1:26" s="19" customFormat="1" ht="15.75" hidden="1" thickBot="1">
      <c r="A17" s="34">
        <v>6</v>
      </c>
      <c r="B17" s="3" t="s">
        <v>39</v>
      </c>
      <c r="C17" s="33" t="s">
        <v>3</v>
      </c>
      <c r="D17" s="5"/>
      <c r="E17" s="9">
        <v>39</v>
      </c>
      <c r="F17" s="11" t="e">
        <f t="shared" si="0"/>
        <v>#NAME?</v>
      </c>
      <c r="G17" s="22">
        <v>10</v>
      </c>
      <c r="H17" s="23" t="e">
        <f t="shared" si="1"/>
        <v>#NAME?</v>
      </c>
      <c r="I17" s="60"/>
      <c r="J17" s="22"/>
      <c r="K17" s="22"/>
      <c r="L17" s="22"/>
      <c r="M17" s="22"/>
      <c r="N17" s="60"/>
      <c r="O17" s="62"/>
      <c r="Q17" s="19">
        <v>50</v>
      </c>
      <c r="R17" s="19">
        <v>50</v>
      </c>
      <c r="T17" s="48">
        <f t="shared" si="2"/>
        <v>-100</v>
      </c>
      <c r="U17" s="19">
        <v>50</v>
      </c>
      <c r="X17" s="48">
        <f t="shared" si="3"/>
        <v>0</v>
      </c>
      <c r="Z17" s="48">
        <f t="shared" si="4"/>
        <v>0</v>
      </c>
    </row>
    <row r="18" spans="1:26" s="19" customFormat="1" ht="15.75" hidden="1" thickBot="1">
      <c r="A18" s="31">
        <v>7</v>
      </c>
      <c r="B18" s="3" t="s">
        <v>40</v>
      </c>
      <c r="C18" s="33" t="s">
        <v>3</v>
      </c>
      <c r="D18" s="5"/>
      <c r="E18" s="9">
        <v>22.2</v>
      </c>
      <c r="F18" s="11" t="e">
        <f t="shared" si="0"/>
        <v>#NAME?</v>
      </c>
      <c r="G18" s="22">
        <v>10</v>
      </c>
      <c r="H18" s="23" t="e">
        <f t="shared" si="1"/>
        <v>#NAME?</v>
      </c>
      <c r="I18" s="60"/>
      <c r="J18" s="22"/>
      <c r="K18" s="22"/>
      <c r="L18" s="22"/>
      <c r="M18" s="22"/>
      <c r="N18" s="60"/>
      <c r="O18" s="62"/>
      <c r="Q18" s="19">
        <v>70</v>
      </c>
      <c r="T18" s="48">
        <f t="shared" si="2"/>
        <v>-70</v>
      </c>
      <c r="U18" s="19">
        <v>35</v>
      </c>
      <c r="X18" s="48">
        <f t="shared" si="3"/>
        <v>0</v>
      </c>
      <c r="Z18" s="48">
        <f t="shared" si="4"/>
        <v>0</v>
      </c>
    </row>
    <row r="19" spans="1:26" s="19" customFormat="1" ht="15.75" hidden="1" thickBot="1">
      <c r="A19" s="34">
        <v>8</v>
      </c>
      <c r="B19" s="3" t="s">
        <v>41</v>
      </c>
      <c r="C19" s="33" t="s">
        <v>3</v>
      </c>
      <c r="D19" s="5"/>
      <c r="E19" s="9">
        <v>24.4</v>
      </c>
      <c r="F19" s="11" t="e">
        <f t="shared" si="0"/>
        <v>#NAME?</v>
      </c>
      <c r="G19" s="22">
        <v>10</v>
      </c>
      <c r="H19" s="23" t="e">
        <f t="shared" si="1"/>
        <v>#NAME?</v>
      </c>
      <c r="I19" s="60"/>
      <c r="J19" s="22"/>
      <c r="K19" s="22"/>
      <c r="L19" s="22"/>
      <c r="M19" s="22"/>
      <c r="N19" s="60"/>
      <c r="O19" s="62"/>
      <c r="T19" s="48">
        <f t="shared" si="2"/>
        <v>0</v>
      </c>
      <c r="U19" s="19">
        <v>100</v>
      </c>
      <c r="X19" s="48">
        <f t="shared" si="3"/>
        <v>0</v>
      </c>
      <c r="Z19" s="48">
        <f t="shared" si="4"/>
        <v>0</v>
      </c>
    </row>
    <row r="20" spans="1:26" s="19" customFormat="1" ht="15.75" hidden="1" thickBot="1">
      <c r="A20" s="31">
        <v>9</v>
      </c>
      <c r="B20" s="3" t="s">
        <v>42</v>
      </c>
      <c r="C20" s="33" t="s">
        <v>3</v>
      </c>
      <c r="D20" s="5"/>
      <c r="E20" s="9">
        <v>22.2</v>
      </c>
      <c r="F20" s="12" t="e">
        <f t="shared" si="0"/>
        <v>#NAME?</v>
      </c>
      <c r="G20" s="22">
        <v>10</v>
      </c>
      <c r="H20" s="23" t="e">
        <f t="shared" si="1"/>
        <v>#NAME?</v>
      </c>
      <c r="I20" s="60"/>
      <c r="J20" s="22"/>
      <c r="K20" s="22"/>
      <c r="L20" s="22"/>
      <c r="M20" s="22"/>
      <c r="N20" s="60"/>
      <c r="O20" s="62"/>
      <c r="R20" s="19">
        <v>200</v>
      </c>
      <c r="T20" s="48">
        <f t="shared" si="2"/>
        <v>-200</v>
      </c>
      <c r="X20" s="48">
        <f t="shared" si="3"/>
        <v>0</v>
      </c>
      <c r="Z20" s="48">
        <f t="shared" si="4"/>
        <v>0</v>
      </c>
    </row>
    <row r="21" spans="2:28" ht="25.5" customHeight="1" thickBot="1">
      <c r="B21" s="36" t="s">
        <v>5</v>
      </c>
      <c r="F21" s="42" t="e">
        <f>SUM(F12:F20)</f>
        <v>#NAME?</v>
      </c>
      <c r="H21" s="37" t="e">
        <f>SUM(H12:H20)</f>
        <v>#NAME?</v>
      </c>
      <c r="I21" s="61"/>
      <c r="J21" s="61"/>
      <c r="K21" s="61"/>
      <c r="L21" s="61"/>
      <c r="M21" s="61"/>
      <c r="N21" s="61"/>
      <c r="O21" s="49"/>
      <c r="AB21" s="27"/>
    </row>
    <row r="25" spans="1:8" s="19" customFormat="1" ht="20.25" customHeight="1">
      <c r="A25" s="38" t="s">
        <v>44</v>
      </c>
      <c r="B25" s="38"/>
      <c r="C25" s="46" t="e">
        <f>F21</f>
        <v>#NAME?</v>
      </c>
      <c r="D25" s="39" t="s">
        <v>6</v>
      </c>
      <c r="E25" s="38" t="s">
        <v>32</v>
      </c>
      <c r="F25" s="38"/>
      <c r="G25" s="39"/>
      <c r="H25" s="39"/>
    </row>
    <row r="26" spans="2:8" s="19" customFormat="1" ht="8.25" customHeight="1">
      <c r="B26" s="20"/>
      <c r="D26" s="24"/>
      <c r="G26" s="22"/>
      <c r="H26" s="40"/>
    </row>
    <row r="27" spans="2:8" s="19" customFormat="1" ht="8.25" customHeight="1">
      <c r="B27" s="20"/>
      <c r="D27" s="24"/>
      <c r="G27" s="22"/>
      <c r="H27" s="40"/>
    </row>
    <row r="28" spans="1:8" s="19" customFormat="1" ht="17.25" customHeight="1">
      <c r="A28" s="17" t="e">
        <f>СуммаПрописьюПлат(F21)</f>
        <v>#NAME?</v>
      </c>
      <c r="B28" s="18"/>
      <c r="C28" s="18"/>
      <c r="D28" s="18"/>
      <c r="E28" s="18"/>
      <c r="F28" s="18"/>
      <c r="G28" s="18"/>
      <c r="H28" s="23"/>
    </row>
    <row r="29" spans="1:8" s="19" customFormat="1" ht="7.5" customHeight="1">
      <c r="A29" s="18"/>
      <c r="B29" s="18"/>
      <c r="C29" s="18"/>
      <c r="D29" s="18"/>
      <c r="E29" s="18"/>
      <c r="F29" s="18"/>
      <c r="G29" s="18"/>
      <c r="H29" s="40"/>
    </row>
    <row r="30" spans="2:8" s="19" customFormat="1" ht="16.5" customHeight="1" hidden="1">
      <c r="B30" s="41" t="s">
        <v>7</v>
      </c>
      <c r="C30" s="27" t="e">
        <f>H21</f>
        <v>#NAME?</v>
      </c>
      <c r="D30" s="22" t="s">
        <v>8</v>
      </c>
      <c r="G30" s="22"/>
      <c r="H30" s="23"/>
    </row>
    <row r="35" spans="1:8" s="19" customFormat="1" ht="15">
      <c r="A35" s="20" t="s">
        <v>64</v>
      </c>
      <c r="D35" s="24"/>
      <c r="F35" s="41" t="s">
        <v>63</v>
      </c>
      <c r="G35" s="22"/>
      <c r="H35" s="40"/>
    </row>
    <row r="36" spans="2:8" s="19" customFormat="1" ht="15">
      <c r="B36" s="20"/>
      <c r="D36" s="24"/>
      <c r="G36" s="22"/>
      <c r="H36" s="40"/>
    </row>
    <row r="37" spans="2:8" s="19" customFormat="1" ht="15">
      <c r="B37" s="20"/>
      <c r="D37" s="24"/>
      <c r="G37" s="22"/>
      <c r="H37" s="40"/>
    </row>
    <row r="38" spans="2:8" s="19" customFormat="1" ht="15">
      <c r="B38" s="20"/>
      <c r="D38" s="24"/>
      <c r="G38" s="22"/>
      <c r="H38" s="40"/>
    </row>
    <row r="39" spans="2:8" s="19" customFormat="1" ht="15">
      <c r="B39" s="20"/>
      <c r="D39" s="24"/>
      <c r="G39" s="22"/>
      <c r="H39" s="40"/>
    </row>
    <row r="40" spans="2:8" s="19" customFormat="1" ht="15">
      <c r="B40" s="20"/>
      <c r="D40" s="24"/>
      <c r="G40" s="22"/>
      <c r="H40" s="40"/>
    </row>
    <row r="41" spans="2:8" s="19" customFormat="1" ht="15">
      <c r="B41" s="20"/>
      <c r="D41" s="24"/>
      <c r="G41" s="22"/>
      <c r="H41" s="40"/>
    </row>
    <row r="42" spans="1:8" s="19" customFormat="1" ht="15">
      <c r="A42" s="38" t="s">
        <v>13</v>
      </c>
      <c r="D42" s="24"/>
      <c r="F42" s="41" t="s">
        <v>12</v>
      </c>
      <c r="G42" s="22"/>
      <c r="H42" s="40"/>
    </row>
  </sheetData>
  <sheetProtection/>
  <printOptions/>
  <pageMargins left="1.32" right="0.6" top="0.45" bottom="0.56" header="0.31" footer="0.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49" sqref="C49"/>
    </sheetView>
  </sheetViews>
  <sheetFormatPr defaultColWidth="8.875" defaultRowHeight="12.75"/>
  <cols>
    <col min="1" max="1" width="8.875" style="35" customWidth="1"/>
    <col min="2" max="2" width="31.625" style="35" customWidth="1"/>
    <col min="3" max="3" width="10.875" style="35" customWidth="1"/>
    <col min="4" max="4" width="11.25390625" style="35" customWidth="1"/>
    <col min="5" max="5" width="10.25390625" style="35" customWidth="1"/>
    <col min="6" max="6" width="14.00390625" style="35" customWidth="1"/>
    <col min="7" max="7" width="8.875" style="35" hidden="1" customWidth="1"/>
    <col min="8" max="8" width="9.625" style="35" hidden="1" customWidth="1"/>
    <col min="9" max="10" width="8.875" style="35" customWidth="1"/>
    <col min="11" max="11" width="14.25390625" style="35" customWidth="1"/>
    <col min="12" max="12" width="10.00390625" style="35" customWidth="1"/>
    <col min="13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85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14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100</v>
      </c>
      <c r="D9" s="13"/>
      <c r="E9" s="13"/>
      <c r="F9" s="13"/>
      <c r="G9" s="26"/>
      <c r="H9" s="27"/>
    </row>
    <row r="10" spans="2:8" s="19" customFormat="1" ht="9" customHeight="1" thickBot="1">
      <c r="B10" s="13"/>
      <c r="C10" s="13"/>
      <c r="D10" s="13"/>
      <c r="E10" s="13"/>
      <c r="F10" s="13"/>
      <c r="G10" s="26"/>
      <c r="H10" s="27"/>
    </row>
    <row r="11" spans="1:11" s="19" customFormat="1" ht="36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30" t="s">
        <v>11</v>
      </c>
      <c r="G11" s="14" t="s">
        <v>9</v>
      </c>
      <c r="H11" s="15" t="s">
        <v>10</v>
      </c>
      <c r="K11" s="29" t="s">
        <v>102</v>
      </c>
    </row>
    <row r="12" spans="1:8" s="19" customFormat="1" ht="15.75" thickBot="1">
      <c r="A12" s="55">
        <v>1</v>
      </c>
      <c r="B12" s="57" t="s">
        <v>101</v>
      </c>
      <c r="C12" s="55" t="s">
        <v>3</v>
      </c>
      <c r="D12" s="70"/>
      <c r="E12" s="71">
        <v>95</v>
      </c>
      <c r="F12" s="58" t="e">
        <f aca="true" t="shared" si="0" ref="F12:F18">ОкругДесЗн(D12*E12)</f>
        <v>#NAME?</v>
      </c>
      <c r="G12" s="22">
        <v>10</v>
      </c>
      <c r="H12" s="23" t="e">
        <f>ОкругДесЗн(F12*G12/(G12+100))</f>
        <v>#NAME?</v>
      </c>
    </row>
    <row r="13" spans="1:8" s="19" customFormat="1" ht="15" hidden="1">
      <c r="A13" s="55">
        <v>2</v>
      </c>
      <c r="B13" s="57" t="s">
        <v>45</v>
      </c>
      <c r="C13" s="55" t="s">
        <v>3</v>
      </c>
      <c r="D13" s="70"/>
      <c r="E13" s="71">
        <v>32</v>
      </c>
      <c r="F13" s="58" t="e">
        <f t="shared" si="0"/>
        <v>#NAME?</v>
      </c>
      <c r="G13" s="22">
        <v>10</v>
      </c>
      <c r="H13" s="23" t="e">
        <f>ОкругДесЗн(F13*G13/(G13+100))</f>
        <v>#NAME?</v>
      </c>
    </row>
    <row r="14" spans="1:10" s="19" customFormat="1" ht="15" hidden="1">
      <c r="A14" s="55">
        <v>3</v>
      </c>
      <c r="B14" s="57" t="s">
        <v>17</v>
      </c>
      <c r="C14" s="55" t="s">
        <v>3</v>
      </c>
      <c r="D14" s="70"/>
      <c r="E14" s="71">
        <v>40</v>
      </c>
      <c r="F14" s="58" t="e">
        <f t="shared" si="0"/>
        <v>#NAME?</v>
      </c>
      <c r="G14" s="22">
        <v>10</v>
      </c>
      <c r="H14" s="23" t="e">
        <f>ОкругДесЗн(F14*G14/(G14+100))</f>
        <v>#NAME?</v>
      </c>
      <c r="J14" s="78"/>
    </row>
    <row r="15" spans="1:8" s="19" customFormat="1" ht="15" hidden="1">
      <c r="A15" s="55">
        <v>4</v>
      </c>
      <c r="B15" s="57" t="s">
        <v>34</v>
      </c>
      <c r="C15" s="55" t="s">
        <v>3</v>
      </c>
      <c r="D15" s="70"/>
      <c r="E15" s="71">
        <v>65</v>
      </c>
      <c r="F15" s="58" t="e">
        <f t="shared" si="0"/>
        <v>#NAME?</v>
      </c>
      <c r="G15" s="22">
        <v>10</v>
      </c>
      <c r="H15" s="23" t="e">
        <f>ОкругДесЗн(F15*G15/(G15+100))</f>
        <v>#NAME?</v>
      </c>
    </row>
    <row r="16" spans="1:8" s="19" customFormat="1" ht="15" hidden="1">
      <c r="A16" s="55">
        <v>5</v>
      </c>
      <c r="B16" s="57" t="s">
        <v>24</v>
      </c>
      <c r="C16" s="55" t="s">
        <v>3</v>
      </c>
      <c r="D16" s="70"/>
      <c r="E16" s="71">
        <v>110</v>
      </c>
      <c r="F16" s="58" t="e">
        <f t="shared" si="0"/>
        <v>#NAME?</v>
      </c>
      <c r="G16" s="22"/>
      <c r="H16" s="23"/>
    </row>
    <row r="17" spans="1:8" s="19" customFormat="1" ht="15" hidden="1">
      <c r="A17" s="55">
        <v>6</v>
      </c>
      <c r="B17" s="57" t="s">
        <v>23</v>
      </c>
      <c r="C17" s="55" t="s">
        <v>3</v>
      </c>
      <c r="D17" s="70"/>
      <c r="E17" s="71">
        <v>110</v>
      </c>
      <c r="F17" s="58" t="e">
        <f t="shared" si="0"/>
        <v>#NAME?</v>
      </c>
      <c r="G17" s="22"/>
      <c r="H17" s="23"/>
    </row>
    <row r="18" spans="1:8" s="19" customFormat="1" ht="15" hidden="1">
      <c r="A18" s="55">
        <v>7</v>
      </c>
      <c r="B18" s="57" t="s">
        <v>46</v>
      </c>
      <c r="C18" s="55" t="s">
        <v>3</v>
      </c>
      <c r="D18" s="70"/>
      <c r="E18" s="71">
        <v>160</v>
      </c>
      <c r="F18" s="58" t="e">
        <f t="shared" si="0"/>
        <v>#NAME?</v>
      </c>
      <c r="G18" s="22"/>
      <c r="H18" s="23"/>
    </row>
    <row r="19" spans="1:8" s="19" customFormat="1" ht="15" hidden="1">
      <c r="A19" s="55">
        <v>8</v>
      </c>
      <c r="B19" s="57" t="s">
        <v>91</v>
      </c>
      <c r="C19" s="55" t="s">
        <v>3</v>
      </c>
      <c r="D19" s="70"/>
      <c r="E19" s="71">
        <v>920</v>
      </c>
      <c r="F19" s="58" t="e">
        <f>ОкругДесЗн(D19*E19)</f>
        <v>#NAME?</v>
      </c>
      <c r="G19" s="22"/>
      <c r="H19" s="23"/>
    </row>
    <row r="20" spans="1:8" s="19" customFormat="1" ht="30" hidden="1">
      <c r="A20" s="55">
        <v>9</v>
      </c>
      <c r="B20" s="57" t="s">
        <v>82</v>
      </c>
      <c r="C20" s="55" t="s">
        <v>25</v>
      </c>
      <c r="D20" s="70"/>
      <c r="E20" s="71">
        <v>68</v>
      </c>
      <c r="F20" s="58" t="e">
        <f>ОкругДесЗн(D20*E20)</f>
        <v>#NAME?</v>
      </c>
      <c r="G20" s="22">
        <v>10</v>
      </c>
      <c r="H20" s="23" t="e">
        <f>ОкругДесЗн(F20*G20/(G20+100))</f>
        <v>#NAME?</v>
      </c>
    </row>
    <row r="21" spans="1:8" s="19" customFormat="1" ht="15" hidden="1">
      <c r="A21" s="55">
        <v>10</v>
      </c>
      <c r="B21" s="57" t="s">
        <v>65</v>
      </c>
      <c r="C21" s="55" t="s">
        <v>25</v>
      </c>
      <c r="D21" s="70"/>
      <c r="E21" s="71">
        <v>89</v>
      </c>
      <c r="F21" s="58" t="e">
        <f>ОкругДесЗн(D21*E21)</f>
        <v>#NAME?</v>
      </c>
      <c r="G21" s="22"/>
      <c r="H21" s="23"/>
    </row>
    <row r="22" spans="1:8" s="19" customFormat="1" ht="15" hidden="1">
      <c r="A22" s="55">
        <v>11</v>
      </c>
      <c r="B22" s="57" t="s">
        <v>94</v>
      </c>
      <c r="C22" s="55" t="s">
        <v>25</v>
      </c>
      <c r="D22" s="70"/>
      <c r="E22" s="71">
        <v>62</v>
      </c>
      <c r="F22" s="58" t="e">
        <f>ОкругДесЗн(D22*E22)</f>
        <v>#NAME?</v>
      </c>
      <c r="G22" s="22"/>
      <c r="H22" s="23"/>
    </row>
    <row r="23" spans="1:8" s="19" customFormat="1" ht="30" hidden="1">
      <c r="A23" s="55">
        <v>12</v>
      </c>
      <c r="B23" s="57" t="s">
        <v>96</v>
      </c>
      <c r="C23" s="55" t="s">
        <v>3</v>
      </c>
      <c r="D23" s="70"/>
      <c r="E23" s="71">
        <v>86</v>
      </c>
      <c r="F23" s="58" t="e">
        <f aca="true" t="shared" si="1" ref="F23:F28">ОкругДесЗн(D23*E23)</f>
        <v>#NAME?</v>
      </c>
      <c r="G23" s="22">
        <v>10</v>
      </c>
      <c r="H23" s="23" t="e">
        <f aca="true" t="shared" si="2" ref="H23:H28">ОкругДесЗн(F23*G23/(G23+100))</f>
        <v>#NAME?</v>
      </c>
    </row>
    <row r="24" spans="1:8" s="19" customFormat="1" ht="15" hidden="1">
      <c r="A24" s="55">
        <v>13</v>
      </c>
      <c r="B24" s="57" t="s">
        <v>98</v>
      </c>
      <c r="C24" s="55" t="s">
        <v>3</v>
      </c>
      <c r="D24" s="70"/>
      <c r="E24" s="71">
        <v>70</v>
      </c>
      <c r="F24" s="58" t="e">
        <f t="shared" si="1"/>
        <v>#NAME?</v>
      </c>
      <c r="G24" s="22">
        <v>10</v>
      </c>
      <c r="H24" s="23" t="e">
        <f t="shared" si="2"/>
        <v>#NAME?</v>
      </c>
    </row>
    <row r="25" spans="1:8" s="19" customFormat="1" ht="15" customHeight="1" hidden="1">
      <c r="A25" s="55">
        <v>14</v>
      </c>
      <c r="B25" s="57" t="s">
        <v>92</v>
      </c>
      <c r="C25" s="55" t="s">
        <v>3</v>
      </c>
      <c r="D25" s="70"/>
      <c r="E25" s="71">
        <v>205</v>
      </c>
      <c r="F25" s="58" t="e">
        <f t="shared" si="1"/>
        <v>#NAME?</v>
      </c>
      <c r="G25" s="22">
        <v>18</v>
      </c>
      <c r="H25" s="23" t="e">
        <f t="shared" si="2"/>
        <v>#NAME?</v>
      </c>
    </row>
    <row r="26" spans="1:8" s="19" customFormat="1" ht="15" customHeight="1" hidden="1">
      <c r="A26" s="55">
        <v>15</v>
      </c>
      <c r="B26" s="57" t="s">
        <v>90</v>
      </c>
      <c r="C26" s="55" t="s">
        <v>3</v>
      </c>
      <c r="D26" s="70"/>
      <c r="E26" s="71">
        <v>96</v>
      </c>
      <c r="F26" s="58" t="e">
        <f>ОкругДесЗн(D26*E26)</f>
        <v>#NAME?</v>
      </c>
      <c r="G26" s="22">
        <v>18</v>
      </c>
      <c r="H26" s="23" t="e">
        <f t="shared" si="2"/>
        <v>#NAME?</v>
      </c>
    </row>
    <row r="27" spans="1:8" s="19" customFormat="1" ht="15" hidden="1">
      <c r="A27" s="55">
        <v>16</v>
      </c>
      <c r="B27" s="57" t="s">
        <v>66</v>
      </c>
      <c r="C27" s="55" t="s">
        <v>3</v>
      </c>
      <c r="D27" s="70"/>
      <c r="E27" s="71">
        <v>820</v>
      </c>
      <c r="F27" s="58" t="e">
        <f>ОкругДесЗн(D27*E27)</f>
        <v>#NAME?</v>
      </c>
      <c r="G27" s="22">
        <v>10</v>
      </c>
      <c r="H27" s="23" t="e">
        <f t="shared" si="2"/>
        <v>#NAME?</v>
      </c>
    </row>
    <row r="28" spans="1:8" s="19" customFormat="1" ht="15" hidden="1">
      <c r="A28" s="55">
        <v>17</v>
      </c>
      <c r="B28" s="57" t="s">
        <v>67</v>
      </c>
      <c r="C28" s="55" t="s">
        <v>3</v>
      </c>
      <c r="D28" s="70"/>
      <c r="E28" s="71">
        <v>77</v>
      </c>
      <c r="F28" s="58" t="e">
        <f t="shared" si="1"/>
        <v>#NAME?</v>
      </c>
      <c r="G28" s="22">
        <v>10</v>
      </c>
      <c r="H28" s="23" t="e">
        <f t="shared" si="2"/>
        <v>#NAME?</v>
      </c>
    </row>
    <row r="29" spans="1:8" s="19" customFormat="1" ht="15" hidden="1">
      <c r="A29" s="55">
        <v>18</v>
      </c>
      <c r="B29" s="57" t="s">
        <v>75</v>
      </c>
      <c r="C29" s="55" t="s">
        <v>3</v>
      </c>
      <c r="D29" s="70"/>
      <c r="E29" s="71">
        <v>160</v>
      </c>
      <c r="F29" s="58" t="e">
        <f>ОкругДесЗн(D29*E29)</f>
        <v>#NAME?</v>
      </c>
      <c r="G29" s="22"/>
      <c r="H29" s="23"/>
    </row>
    <row r="30" spans="1:8" s="19" customFormat="1" ht="15" hidden="1">
      <c r="A30" s="55">
        <v>19</v>
      </c>
      <c r="B30" s="57" t="s">
        <v>93</v>
      </c>
      <c r="C30" s="55" t="s">
        <v>3</v>
      </c>
      <c r="D30" s="70"/>
      <c r="E30" s="71">
        <v>390</v>
      </c>
      <c r="F30" s="58" t="e">
        <f>ОкругДесЗн(D30*E30)</f>
        <v>#NAME?</v>
      </c>
      <c r="G30" s="22">
        <v>10</v>
      </c>
      <c r="H30" s="23" t="e">
        <f>ОкругДесЗн(F30*G30/(G30+100))</f>
        <v>#NAME?</v>
      </c>
    </row>
    <row r="31" spans="1:8" s="19" customFormat="1" ht="15" hidden="1">
      <c r="A31" s="55">
        <v>20</v>
      </c>
      <c r="B31" s="57" t="s">
        <v>83</v>
      </c>
      <c r="C31" s="55" t="s">
        <v>3</v>
      </c>
      <c r="D31" s="70"/>
      <c r="E31" s="71">
        <v>330</v>
      </c>
      <c r="F31" s="58" t="e">
        <f>ОкругДесЗн(D31*E31)</f>
        <v>#NAME?</v>
      </c>
      <c r="G31" s="22">
        <v>18</v>
      </c>
      <c r="H31" s="23" t="e">
        <f>ОкругДесЗн(F31*G31/(G31+100))</f>
        <v>#NAME?</v>
      </c>
    </row>
    <row r="32" spans="1:8" s="19" customFormat="1" ht="15" hidden="1">
      <c r="A32" s="55">
        <v>21</v>
      </c>
      <c r="B32" s="57" t="s">
        <v>76</v>
      </c>
      <c r="C32" s="55" t="s">
        <v>3</v>
      </c>
      <c r="D32" s="70"/>
      <c r="E32" s="71">
        <v>325</v>
      </c>
      <c r="F32" s="58" t="e">
        <f>ОкругДесЗн(D32*E32)</f>
        <v>#NAME?</v>
      </c>
      <c r="G32" s="22">
        <v>18</v>
      </c>
      <c r="H32" s="23" t="e">
        <f>ОкругДесЗн(F32*G32/(G32+100))</f>
        <v>#NAME?</v>
      </c>
    </row>
    <row r="33" spans="1:10" s="19" customFormat="1" ht="15" customHeight="1" hidden="1" thickBot="1">
      <c r="A33" s="76">
        <v>14</v>
      </c>
      <c r="B33" s="57" t="s">
        <v>95</v>
      </c>
      <c r="C33" s="55" t="s">
        <v>3</v>
      </c>
      <c r="D33" s="70"/>
      <c r="E33" s="71">
        <v>58</v>
      </c>
      <c r="F33" s="11" t="e">
        <f>ОкругДесЗн(D33*E33)</f>
        <v>#NAME?</v>
      </c>
      <c r="G33" s="22"/>
      <c r="H33" s="23"/>
      <c r="J33" s="78"/>
    </row>
    <row r="34" spans="2:11" ht="20.25" customHeight="1" thickBot="1">
      <c r="B34" s="36" t="s">
        <v>5</v>
      </c>
      <c r="F34" s="42" t="e">
        <f>SUM(F12:F33)</f>
        <v>#NAME?</v>
      </c>
      <c r="H34" s="37" t="e">
        <f>SUM(H12:H33)</f>
        <v>#NAME?</v>
      </c>
      <c r="K34" s="37" t="e">
        <f>#REF!+'436 18 гр Соль'!F15+#REF!+'436 20 гр Колб Тушенка'!F15+'436 21 гр Масло раст'!F15+#REF!+'436 23 гр Пряник Вафл Печ'!F21+#REF!+#REF!+#REF!+#REF!+#REF!+'436 гр 48 Укс К та'!F34</f>
        <v>#REF!</v>
      </c>
    </row>
    <row r="36" ht="15" hidden="1">
      <c r="L36" s="37"/>
    </row>
    <row r="37" ht="9" customHeight="1"/>
    <row r="38" spans="1:8" s="19" customFormat="1" ht="20.25" customHeight="1">
      <c r="A38" s="38" t="s">
        <v>28</v>
      </c>
      <c r="B38" s="38"/>
      <c r="C38" s="46" t="e">
        <f>F34</f>
        <v>#NAME?</v>
      </c>
      <c r="D38" s="39" t="s">
        <v>22</v>
      </c>
      <c r="E38" s="38" t="s">
        <v>32</v>
      </c>
      <c r="F38" s="38"/>
      <c r="G38" s="39"/>
      <c r="H38" s="39"/>
    </row>
    <row r="39" spans="2:8" s="19" customFormat="1" ht="8.25" customHeight="1">
      <c r="B39" s="20"/>
      <c r="D39" s="24"/>
      <c r="G39" s="22"/>
      <c r="H39" s="40"/>
    </row>
    <row r="40" spans="2:8" s="19" customFormat="1" ht="8.25" customHeight="1">
      <c r="B40" s="20"/>
      <c r="D40" s="24"/>
      <c r="G40" s="22"/>
      <c r="H40" s="40"/>
    </row>
    <row r="41" spans="1:8" s="19" customFormat="1" ht="17.25" customHeight="1">
      <c r="A41" s="17" t="e">
        <f>СуммаПрописьюПлат(F34)</f>
        <v>#NAME?</v>
      </c>
      <c r="B41" s="18"/>
      <c r="C41" s="18"/>
      <c r="D41" s="18"/>
      <c r="E41" s="18"/>
      <c r="F41" s="18"/>
      <c r="G41" s="18"/>
      <c r="H41" s="23"/>
    </row>
    <row r="42" spans="1:8" s="19" customFormat="1" ht="7.5" customHeight="1">
      <c r="A42" s="18"/>
      <c r="B42" s="18"/>
      <c r="C42" s="18"/>
      <c r="D42" s="18"/>
      <c r="E42" s="18"/>
      <c r="F42" s="18"/>
      <c r="G42" s="18"/>
      <c r="H42" s="40"/>
    </row>
    <row r="43" spans="2:8" s="19" customFormat="1" ht="16.5" customHeight="1" hidden="1">
      <c r="B43" s="41" t="s">
        <v>7</v>
      </c>
      <c r="C43" s="27" t="e">
        <f>H34</f>
        <v>#NAME?</v>
      </c>
      <c r="D43" s="22" t="s">
        <v>8</v>
      </c>
      <c r="G43" s="22"/>
      <c r="H43" s="23"/>
    </row>
    <row r="45" ht="15" hidden="1"/>
    <row r="46" ht="15" hidden="1"/>
    <row r="48" spans="1:8" s="19" customFormat="1" ht="15">
      <c r="A48" s="20" t="s">
        <v>64</v>
      </c>
      <c r="D48" s="24"/>
      <c r="F48" s="41" t="s">
        <v>63</v>
      </c>
      <c r="G48" s="22"/>
      <c r="H48" s="40"/>
    </row>
    <row r="49" spans="2:8" s="19" customFormat="1" ht="15">
      <c r="B49" s="20"/>
      <c r="D49" s="24"/>
      <c r="G49" s="22"/>
      <c r="H49" s="40"/>
    </row>
    <row r="50" spans="2:8" s="19" customFormat="1" ht="15">
      <c r="B50" s="20"/>
      <c r="D50" s="24"/>
      <c r="G50" s="22"/>
      <c r="H50" s="40"/>
    </row>
    <row r="51" spans="2:8" s="19" customFormat="1" ht="15">
      <c r="B51" s="20"/>
      <c r="D51" s="24"/>
      <c r="G51" s="22"/>
      <c r="H51" s="40"/>
    </row>
    <row r="52" spans="2:8" s="19" customFormat="1" ht="15" hidden="1">
      <c r="B52" s="20"/>
      <c r="D52" s="24"/>
      <c r="G52" s="22"/>
      <c r="H52" s="40"/>
    </row>
    <row r="53" spans="2:8" s="19" customFormat="1" ht="15">
      <c r="B53" s="20"/>
      <c r="D53" s="24"/>
      <c r="G53" s="22"/>
      <c r="H53" s="40"/>
    </row>
    <row r="54" spans="2:8" s="19" customFormat="1" ht="15">
      <c r="B54" s="20"/>
      <c r="D54" s="24"/>
      <c r="G54" s="22"/>
      <c r="H54" s="40"/>
    </row>
    <row r="55" spans="1:8" s="19" customFormat="1" ht="15">
      <c r="A55" s="38" t="s">
        <v>13</v>
      </c>
      <c r="D55" s="24"/>
      <c r="F55" s="41" t="s">
        <v>12</v>
      </c>
      <c r="G55" s="22"/>
      <c r="H55" s="40"/>
    </row>
  </sheetData>
  <sheetProtection/>
  <printOptions/>
  <pageMargins left="0.98" right="0.44" top="0.53" bottom="1" header="0.33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625" style="0" customWidth="1"/>
    <col min="2" max="2" width="30.00390625" style="0" customWidth="1"/>
    <col min="3" max="3" width="11.875" style="0" customWidth="1"/>
    <col min="4" max="4" width="10.875" style="0" customWidth="1"/>
    <col min="5" max="5" width="12.375" style="0" customWidth="1"/>
    <col min="6" max="6" width="16.00390625" style="0" customWidth="1"/>
  </cols>
  <sheetData>
    <row r="1" spans="1:6" ht="33.75" customHeight="1">
      <c r="A1" s="53"/>
      <c r="B1" s="108" t="s">
        <v>187</v>
      </c>
      <c r="C1" s="109"/>
      <c r="D1" s="109"/>
      <c r="E1" s="109"/>
      <c r="F1" s="109"/>
    </row>
    <row r="2" spans="1:6" ht="12.75">
      <c r="A2" s="53"/>
      <c r="B2" s="89"/>
      <c r="C2" s="53"/>
      <c r="D2" s="90"/>
      <c r="E2" s="53"/>
      <c r="F2" s="53"/>
    </row>
    <row r="3" spans="1:6" ht="12.75">
      <c r="A3" s="53"/>
      <c r="B3" s="89"/>
      <c r="C3" s="53"/>
      <c r="D3" s="90"/>
      <c r="E3" s="53"/>
      <c r="F3" s="53"/>
    </row>
    <row r="4" spans="1:3" ht="12.75">
      <c r="A4" s="53"/>
      <c r="B4" s="89"/>
      <c r="C4" s="53"/>
    </row>
    <row r="5" spans="1:6" ht="12.75">
      <c r="A5" s="53"/>
      <c r="B5" s="89"/>
      <c r="C5" s="53"/>
      <c r="D5" s="90"/>
      <c r="E5" s="53"/>
      <c r="F5" s="53"/>
    </row>
    <row r="6" spans="1:6" ht="15.75">
      <c r="A6" s="53"/>
      <c r="B6" s="91"/>
      <c r="C6" s="99" t="s">
        <v>186</v>
      </c>
      <c r="D6" s="91"/>
      <c r="E6" s="91"/>
      <c r="F6" s="91"/>
    </row>
    <row r="7" spans="1:6" ht="18" customHeight="1">
      <c r="A7" s="53"/>
      <c r="B7" s="91"/>
      <c r="C7" s="105" t="s">
        <v>192</v>
      </c>
      <c r="D7" s="91"/>
      <c r="E7" s="91"/>
      <c r="F7" s="91"/>
    </row>
    <row r="8" spans="1:6" ht="12.75">
      <c r="A8" s="53"/>
      <c r="B8" s="91"/>
      <c r="C8" s="91"/>
      <c r="D8" s="91"/>
      <c r="E8" s="91"/>
      <c r="F8" s="91"/>
    </row>
    <row r="9" spans="1:6" ht="12.75">
      <c r="A9" s="92" t="s">
        <v>0</v>
      </c>
      <c r="B9" s="92" t="s">
        <v>189</v>
      </c>
      <c r="C9" s="92" t="s">
        <v>2</v>
      </c>
      <c r="D9" s="92" t="s">
        <v>19</v>
      </c>
      <c r="E9" s="93" t="s">
        <v>33</v>
      </c>
      <c r="F9" s="100" t="s">
        <v>11</v>
      </c>
    </row>
    <row r="10" spans="1:8" ht="55.5" customHeight="1">
      <c r="A10" s="92">
        <v>1</v>
      </c>
      <c r="B10" s="92" t="s">
        <v>190</v>
      </c>
      <c r="C10" s="92" t="s">
        <v>18</v>
      </c>
      <c r="D10" s="102">
        <v>3250</v>
      </c>
      <c r="E10" s="101"/>
      <c r="F10" s="107"/>
      <c r="H10" s="106"/>
    </row>
    <row r="11" spans="1:8" ht="36" customHeight="1">
      <c r="A11" s="100">
        <v>2</v>
      </c>
      <c r="B11" s="100" t="s">
        <v>191</v>
      </c>
      <c r="C11" s="100" t="s">
        <v>18</v>
      </c>
      <c r="D11" s="104">
        <v>250</v>
      </c>
      <c r="E11" s="104"/>
      <c r="F11" s="107"/>
      <c r="H11" s="106"/>
    </row>
    <row r="12" spans="1:6" ht="13.5" thickBot="1">
      <c r="A12" s="95"/>
      <c r="B12" s="96" t="s">
        <v>5</v>
      </c>
      <c r="C12" s="95"/>
      <c r="D12" s="95"/>
      <c r="E12" s="95"/>
      <c r="F12" s="103">
        <f>SUM(F10:F11)</f>
        <v>0</v>
      </c>
    </row>
    <row r="13" spans="1:6" ht="12.75">
      <c r="A13" s="95"/>
      <c r="B13" s="95"/>
      <c r="C13" s="95"/>
      <c r="D13" s="95"/>
      <c r="E13" s="95"/>
      <c r="F13" s="95"/>
    </row>
    <row r="14" spans="1:6" ht="12.75">
      <c r="A14" s="95"/>
      <c r="B14" s="95"/>
      <c r="C14" s="95"/>
      <c r="D14" s="95"/>
      <c r="E14" s="95"/>
      <c r="F14" s="95"/>
    </row>
    <row r="15" spans="1:6" ht="54.75" customHeight="1">
      <c r="A15" s="94"/>
      <c r="B15" s="94"/>
      <c r="C15" s="97"/>
      <c r="D15" s="110"/>
      <c r="E15" s="110"/>
      <c r="F15" s="110"/>
    </row>
    <row r="16" spans="1:6" ht="12.75">
      <c r="A16" s="94" t="s">
        <v>188</v>
      </c>
      <c r="B16" s="89"/>
      <c r="C16" s="53"/>
      <c r="D16" s="111" t="s">
        <v>183</v>
      </c>
      <c r="E16" s="111"/>
      <c r="F16" s="98"/>
    </row>
    <row r="17" spans="1:6" ht="12.75">
      <c r="A17" s="95"/>
      <c r="B17" s="112"/>
      <c r="C17" s="112"/>
      <c r="D17" s="112"/>
      <c r="E17" s="112"/>
      <c r="F17" s="112"/>
    </row>
    <row r="18" spans="1:6" ht="2.25" customHeight="1">
      <c r="A18" s="95"/>
      <c r="B18" s="95"/>
      <c r="C18" s="95"/>
      <c r="D18" s="95"/>
      <c r="E18" s="95"/>
      <c r="F18" s="95"/>
    </row>
    <row r="19" spans="1:6" ht="3" customHeight="1" hidden="1">
      <c r="A19" s="95"/>
      <c r="B19" s="95"/>
      <c r="C19" s="95"/>
      <c r="D19" s="95"/>
      <c r="E19" s="95"/>
      <c r="F19" s="95"/>
    </row>
    <row r="20" spans="1:6" ht="34.5" customHeight="1">
      <c r="A20" s="89"/>
      <c r="B20" s="95"/>
      <c r="C20" s="95"/>
      <c r="D20" s="95"/>
      <c r="E20" s="95"/>
      <c r="F20" s="95"/>
    </row>
    <row r="21" spans="1:6" ht="12.75">
      <c r="A21" s="94" t="s">
        <v>184</v>
      </c>
      <c r="B21" s="94"/>
      <c r="C21" s="53"/>
      <c r="D21" s="111" t="s">
        <v>183</v>
      </c>
      <c r="E21" s="111"/>
      <c r="F21" s="98" t="s">
        <v>185</v>
      </c>
    </row>
    <row r="22" spans="1:6" ht="12.75">
      <c r="A22" s="89"/>
      <c r="B22" s="89"/>
      <c r="C22" s="53"/>
      <c r="D22" s="90"/>
      <c r="E22" s="53"/>
      <c r="F22" s="53"/>
    </row>
    <row r="23" spans="1:6" ht="12.75">
      <c r="A23" s="53"/>
      <c r="B23" s="53"/>
      <c r="C23" s="53"/>
      <c r="D23" s="90"/>
      <c r="E23" s="53"/>
      <c r="F23" s="53"/>
    </row>
    <row r="24" spans="1:6" ht="12.75">
      <c r="A24" s="53"/>
      <c r="B24" s="89"/>
      <c r="C24" s="53"/>
      <c r="D24" s="90"/>
      <c r="E24" s="53"/>
      <c r="F24" s="53"/>
    </row>
    <row r="25" spans="1:6" ht="12.75">
      <c r="A25" s="53"/>
      <c r="B25" s="53"/>
      <c r="C25" s="53"/>
      <c r="D25" s="90"/>
      <c r="E25" s="53"/>
      <c r="F25" s="53"/>
    </row>
  </sheetData>
  <sheetProtection/>
  <mergeCells count="5">
    <mergeCell ref="B1:F1"/>
    <mergeCell ref="D15:F15"/>
    <mergeCell ref="D16:E16"/>
    <mergeCell ref="B17:F17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p233</dc:creator>
  <cp:keywords/>
  <dc:description/>
  <cp:lastModifiedBy>Пользователь Windows</cp:lastModifiedBy>
  <cp:lastPrinted>2023-01-09T06:09:49Z</cp:lastPrinted>
  <dcterms:created xsi:type="dcterms:W3CDTF">2007-03-18T11:11:23Z</dcterms:created>
  <dcterms:modified xsi:type="dcterms:W3CDTF">2024-03-28T11:35:40Z</dcterms:modified>
  <cp:category/>
  <cp:version/>
  <cp:contentType/>
  <cp:contentStatus/>
</cp:coreProperties>
</file>