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00" windowWidth="12120" windowHeight="8775"/>
  </bookViews>
  <sheets>
    <sheet name="Расчет цены" sheetId="2" r:id="rId1"/>
  </sheets>
  <definedNames>
    <definedName name="_xlnm.Print_Area" localSheetId="0">'Расчет цены'!$A$1:$R$18</definedName>
  </definedNames>
  <calcPr calcId="145621" refMode="R1C1"/>
</workbook>
</file>

<file path=xl/calcChain.xml><?xml version="1.0" encoding="utf-8"?>
<calcChain xmlns="http://schemas.openxmlformats.org/spreadsheetml/2006/main">
  <c r="O8" i="2" l="1"/>
  <c r="P8" i="2" s="1"/>
  <c r="Q8" i="2" s="1"/>
  <c r="R8" i="2" s="1"/>
  <c r="L8" i="2"/>
  <c r="M8" i="2" s="1"/>
  <c r="N8" i="2" s="1"/>
  <c r="R9" i="2" l="1"/>
</calcChain>
</file>

<file path=xl/sharedStrings.xml><?xml version="1.0" encoding="utf-8"?>
<sst xmlns="http://schemas.openxmlformats.org/spreadsheetml/2006/main" count="31" uniqueCount="29">
  <si>
    <t>№</t>
  </si>
  <si>
    <t>Ед. изм</t>
  </si>
  <si>
    <t>Наименование предмета контракта</t>
  </si>
  <si>
    <t>Кол-во</t>
  </si>
  <si>
    <t>Коммерческие предложения (руб./ед.изм.)</t>
  </si>
  <si>
    <t>Среднее квадратичное отклонение</t>
  </si>
  <si>
    <r>
      <t xml:space="preserve">коэффициент вариации цен V (%)           </t>
    </r>
    <r>
      <rPr>
        <i/>
        <sz val="10"/>
        <color indexed="8"/>
        <rFont val="Times New Roman"/>
        <family val="1"/>
        <charset val="204"/>
      </rPr>
      <t xml:space="preserve">         (не должен превышать 33%)</t>
    </r>
  </si>
  <si>
    <t>Цена за единицу изм. (руб.)</t>
  </si>
  <si>
    <t>Цена за единицу изм. с округлением (вниз) до сотых долей после запятой (руб.)</t>
  </si>
  <si>
    <t>Данные реестра контрактов (руб./ед.изм.)</t>
  </si>
  <si>
    <t xml:space="preserve">Номер сведений о контракте №___ от </t>
  </si>
  <si>
    <t>Данные статистики</t>
  </si>
  <si>
    <t>Оценка однородности совокупности значений выявленных цен, используемых в расчете Н(М)ЦК</t>
  </si>
  <si>
    <r>
      <rPr>
        <b/>
        <sz val="10"/>
        <color indexed="8"/>
        <rFont val="Times New Roman"/>
        <family val="1"/>
        <charset val="204"/>
      </rPr>
      <t>Расчет Н(М)ЦК по формуле</t>
    </r>
    <r>
      <rPr>
        <sz val="10"/>
        <color indexed="8"/>
        <rFont val="Times New Roman"/>
        <family val="1"/>
        <charset val="204"/>
      </rPr>
      <t xml:space="preserve">                                         v - количество (объем) закупаемого товара (работы, услуги);
n - количество значений, используемых в расчете;
i - номер источника ценовой информации;
     - цена единицы</t>
    </r>
  </si>
  <si>
    <r>
      <t>Средняя арифметическая цена за единицу     &lt;</t>
    </r>
    <r>
      <rPr>
        <b/>
        <i/>
        <sz val="10"/>
        <color indexed="8"/>
        <rFont val="Times New Roman"/>
        <family val="1"/>
        <charset val="204"/>
      </rPr>
      <t>ц</t>
    </r>
    <r>
      <rPr>
        <b/>
        <sz val="10"/>
        <color indexed="8"/>
        <rFont val="Times New Roman"/>
        <family val="1"/>
        <charset val="204"/>
      </rPr>
      <t xml:space="preserve">&gt; </t>
    </r>
  </si>
  <si>
    <t>ИТОГО:</t>
  </si>
  <si>
    <t>Н(М)ЦК,  определяемая методом сопоставимых рыночных цен (анализа рынка)*</t>
  </si>
  <si>
    <t>Н(М)ЦК контракта с учетом округления цены за единицу (руб.)</t>
  </si>
  <si>
    <r>
      <rPr>
        <b/>
        <sz val="10"/>
        <color indexed="8"/>
        <rFont val="Times New Roman"/>
        <family val="1"/>
        <charset val="204"/>
      </rPr>
      <t>*</t>
    </r>
    <r>
      <rPr>
        <sz val="10"/>
        <color indexed="8"/>
        <rFont val="Times New Roman"/>
        <family val="1"/>
        <charset val="204"/>
      </rPr>
      <t xml:space="preserve"> При определении Н(М)ЦК контракта Заказчиком применяется Приказ Минэкономразвития России от 02.10.2013 N 567 "Об утверждении Методических рекомендаций по применению методов определения начальной (максимальной) цены контракта, цены контракта, заключаемого с единственным поставщиком (подрядчиком, исполнителем)" (Метод сопоставимых рыночных цен (анализ рынка))</t>
    </r>
  </si>
  <si>
    <t xml:space="preserve">Расчет начальной (максимальной) цены контракта (Н(М)ЦК)
</t>
  </si>
  <si>
    <t>вывод: Расчет начальной (максимальной) цены контракта произведен с помощью стандартных функций Excel. Поскольку коэффициент вариации меньше 33% использовались приведенные цены</t>
  </si>
  <si>
    <t>Расчет Н(М)ЦК произвел: Белолипецкая Г.С.</t>
  </si>
  <si>
    <t xml:space="preserve">Поставщик №1 </t>
  </si>
  <si>
    <t xml:space="preserve">Поставщик №2  </t>
  </si>
  <si>
    <t xml:space="preserve">Поставщик №3 </t>
  </si>
  <si>
    <t>шт</t>
  </si>
  <si>
    <t>Дата: 24.03.2020г.</t>
  </si>
  <si>
    <t>Аверон ПМУ 1.0 НЬЮ Ультрафиолетовый аппарат для изготовления индивидуальных ложек</t>
  </si>
  <si>
    <t>В результате проведенного расчета Н(М)ЦК контракта составила:  13 516,66  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</si>
</sst>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00"/>
    <numFmt numFmtId="166" formatCode="0.000"/>
  </numFmts>
  <fonts count="16" x14ac:knownFonts="1">
    <font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6" fillId="0" borderId="0" xfId="0" applyFont="1" applyAlignment="1">
      <alignment horizontal="center" vertical="top"/>
    </xf>
    <xf numFmtId="0" fontId="6" fillId="0" borderId="0" xfId="0" applyFont="1"/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0" fontId="6" fillId="0" borderId="0" xfId="0" applyFont="1" applyAlignment="1">
      <alignment vertical="center"/>
    </xf>
    <xf numFmtId="0" fontId="4" fillId="0" borderId="0" xfId="0" applyFont="1" applyFill="1" applyAlignment="1" applyProtection="1">
      <alignment vertical="center"/>
      <protection locked="0"/>
    </xf>
    <xf numFmtId="0" fontId="9" fillId="0" borderId="0" xfId="0" applyFont="1"/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0" xfId="0" applyFont="1"/>
    <xf numFmtId="0" fontId="5" fillId="0" borderId="0" xfId="0" applyFont="1" applyAlignment="1" applyProtection="1">
      <alignment wrapText="1"/>
      <protection locked="0"/>
    </xf>
    <xf numFmtId="164" fontId="5" fillId="0" borderId="0" xfId="0" applyNumberFormat="1" applyFont="1" applyFill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wrapText="1"/>
      <protection locked="0"/>
    </xf>
    <xf numFmtId="0" fontId="8" fillId="0" borderId="0" xfId="0" applyFont="1" applyAlignment="1"/>
    <xf numFmtId="0" fontId="1" fillId="0" borderId="5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2" fontId="2" fillId="0" borderId="0" xfId="0" applyNumberFormat="1" applyFont="1" applyBorder="1" applyAlignment="1">
      <alignment horizontal="center" vertical="center" wrapText="1"/>
    </xf>
    <xf numFmtId="165" fontId="2" fillId="0" borderId="0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2" fontId="8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166" fontId="6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166" fontId="1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0" fontId="12" fillId="0" borderId="0" xfId="0" applyFont="1" applyAlignment="1" applyProtection="1">
      <alignment horizontal="center" wrapText="1"/>
      <protection locked="0"/>
    </xf>
    <xf numFmtId="0" fontId="1" fillId="0" borderId="2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left" vertical="center" wrapText="1"/>
    </xf>
    <xf numFmtId="0" fontId="12" fillId="0" borderId="0" xfId="0" applyFont="1" applyAlignment="1" applyProtection="1">
      <alignment wrapText="1"/>
      <protection locked="0"/>
    </xf>
    <xf numFmtId="0" fontId="6" fillId="0" borderId="0" xfId="0" applyFont="1" applyAlignment="1">
      <alignment horizontal="center"/>
    </xf>
    <xf numFmtId="4" fontId="14" fillId="0" borderId="0" xfId="0" applyNumberFormat="1" applyFont="1" applyAlignment="1">
      <alignment horizontal="center" vertical="top"/>
    </xf>
    <xf numFmtId="0" fontId="12" fillId="0" borderId="0" xfId="0" applyFont="1" applyFill="1" applyAlignment="1" applyProtection="1">
      <alignment horizontal="right" vertical="center"/>
      <protection locked="0"/>
    </xf>
    <xf numFmtId="4" fontId="1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4" fontId="6" fillId="0" borderId="0" xfId="0" applyNumberFormat="1" applyFont="1"/>
    <xf numFmtId="0" fontId="9" fillId="0" borderId="0" xfId="0" applyFont="1" applyAlignment="1">
      <alignment horizontal="center" wrapText="1"/>
    </xf>
    <xf numFmtId="0" fontId="5" fillId="0" borderId="0" xfId="0" applyFont="1" applyAlignment="1" applyProtection="1">
      <alignment horizontal="left" vertical="top" wrapText="1"/>
      <protection locked="0"/>
    </xf>
    <xf numFmtId="0" fontId="10" fillId="0" borderId="0" xfId="0" applyFont="1" applyBorder="1" applyAlignment="1">
      <alignment horizontal="left" wrapText="1"/>
    </xf>
    <xf numFmtId="0" fontId="6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2" fillId="0" borderId="4" xfId="0" applyFont="1" applyFill="1" applyBorder="1" applyAlignment="1">
      <alignment horizontal="center" vertical="center" wrapText="1"/>
    </xf>
    <xf numFmtId="2" fontId="15" fillId="0" borderId="1" xfId="0" applyNumberFormat="1" applyFont="1" applyFill="1" applyBorder="1" applyAlignment="1" applyProtection="1">
      <alignment horizontal="left" vertical="top" wrapText="1"/>
    </xf>
    <xf numFmtId="2" fontId="15" fillId="0" borderId="4" xfId="0" applyNumberFormat="1" applyFont="1" applyFill="1" applyBorder="1" applyAlignment="1" applyProtection="1">
      <alignment horizontal="left" vertical="center" wrapText="1"/>
    </xf>
    <xf numFmtId="0" fontId="0" fillId="0" borderId="1" xfId="0" applyFill="1" applyBorder="1" applyAlignment="1">
      <alignment horizontal="left" vertical="center"/>
    </xf>
    <xf numFmtId="0" fontId="9" fillId="0" borderId="0" xfId="0" applyFont="1" applyAlignment="1">
      <alignment horizontal="center" wrapText="1"/>
    </xf>
    <xf numFmtId="0" fontId="11" fillId="0" borderId="6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top" wrapText="1"/>
    </xf>
    <xf numFmtId="0" fontId="5" fillId="0" borderId="0" xfId="0" applyFont="1" applyAlignment="1">
      <alignment horizontal="center" wrapText="1"/>
    </xf>
    <xf numFmtId="0" fontId="7" fillId="0" borderId="0" xfId="0" applyFont="1" applyAlignment="1">
      <alignment horizontal="left"/>
    </xf>
    <xf numFmtId="0" fontId="5" fillId="0" borderId="0" xfId="0" applyFont="1" applyAlignment="1" applyProtection="1">
      <alignment horizontal="left" vertical="top" wrapText="1"/>
      <protection locked="0"/>
    </xf>
    <xf numFmtId="0" fontId="1" fillId="0" borderId="1" xfId="0" applyFont="1" applyBorder="1" applyAlignment="1">
      <alignment horizontal="center" vertical="top" wrapText="1"/>
    </xf>
    <xf numFmtId="0" fontId="6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2" fontId="1" fillId="0" borderId="9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99FFCC"/>
      <color rgb="FF33CCFF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4" Type="http://schemas.openxmlformats.org/officeDocument/2006/relationships/image" Target="../media/image4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6</xdr:row>
      <xdr:rowOff>952500</xdr:rowOff>
    </xdr:from>
    <xdr:to>
      <xdr:col>14</xdr:col>
      <xdr:colOff>0</xdr:colOff>
      <xdr:row>6</xdr:row>
      <xdr:rowOff>1304925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0" y="2000250"/>
          <a:ext cx="93345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19050</xdr:colOff>
      <xdr:row>6</xdr:row>
      <xdr:rowOff>923925</xdr:rowOff>
    </xdr:from>
    <xdr:to>
      <xdr:col>12</xdr:col>
      <xdr:colOff>1019175</xdr:colOff>
      <xdr:row>6</xdr:row>
      <xdr:rowOff>1362075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353050" y="1971675"/>
          <a:ext cx="100012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19050</xdr:colOff>
      <xdr:row>6</xdr:row>
      <xdr:rowOff>1600200</xdr:rowOff>
    </xdr:from>
    <xdr:to>
      <xdr:col>14</xdr:col>
      <xdr:colOff>1504950</xdr:colOff>
      <xdr:row>6</xdr:row>
      <xdr:rowOff>1962150</xdr:rowOff>
    </xdr:to>
    <xdr:pic>
      <xdr:nvPicPr>
        <xdr:cNvPr id="102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334250" y="2647950"/>
          <a:ext cx="14859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266700</xdr:colOff>
      <xdr:row>6</xdr:row>
      <xdr:rowOff>1400175</xdr:rowOff>
    </xdr:from>
    <xdr:to>
      <xdr:col>14</xdr:col>
      <xdr:colOff>419100</xdr:colOff>
      <xdr:row>6</xdr:row>
      <xdr:rowOff>1628775</xdr:rowOff>
    </xdr:to>
    <xdr:pic>
      <xdr:nvPicPr>
        <xdr:cNvPr id="102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81900" y="2447925"/>
          <a:ext cx="152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8"/>
  <sheetViews>
    <sheetView tabSelected="1" zoomScale="80" zoomScaleNormal="80" workbookViewId="0">
      <selection activeCell="B8" sqref="B8"/>
    </sheetView>
  </sheetViews>
  <sheetFormatPr defaultColWidth="9.140625" defaultRowHeight="12.75" x14ac:dyDescent="0.2"/>
  <cols>
    <col min="1" max="1" width="4.140625" style="2" customWidth="1"/>
    <col min="2" max="2" width="25.28515625" style="46" customWidth="1"/>
    <col min="3" max="3" width="8.28515625" style="2" customWidth="1"/>
    <col min="4" max="4" width="8.85546875" style="2" customWidth="1"/>
    <col min="5" max="5" width="11.7109375" style="2" customWidth="1"/>
    <col min="6" max="6" width="12.7109375" style="2" customWidth="1"/>
    <col min="7" max="7" width="11.7109375" style="2" customWidth="1"/>
    <col min="8" max="10" width="11.7109375" style="2" hidden="1" customWidth="1"/>
    <col min="11" max="11" width="11.42578125" style="2" hidden="1" customWidth="1"/>
    <col min="12" max="12" width="13" style="2" customWidth="1"/>
    <col min="13" max="13" width="11.5703125" style="2" customWidth="1"/>
    <col min="14" max="14" width="10.5703125" style="2" customWidth="1"/>
    <col min="15" max="15" width="12.5703125" style="2" customWidth="1"/>
    <col min="16" max="16" width="11.7109375" style="2" customWidth="1"/>
    <col min="17" max="17" width="9.42578125" style="2" bestFit="1" customWidth="1"/>
    <col min="18" max="18" width="15.28515625" style="2" customWidth="1"/>
    <col min="19" max="19" width="20" style="2" customWidth="1"/>
    <col min="20" max="20" width="13.140625" style="2" customWidth="1"/>
    <col min="21" max="21" width="12.140625" style="2" customWidth="1"/>
    <col min="22" max="22" width="10.85546875" style="2" customWidth="1"/>
    <col min="23" max="16384" width="9.140625" style="2"/>
  </cols>
  <sheetData>
    <row r="1" spans="1:19" ht="2.25" customHeight="1" x14ac:dyDescent="0.2"/>
    <row r="2" spans="1:19" ht="63" hidden="1" customHeight="1" x14ac:dyDescent="0.25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</row>
    <row r="3" spans="1:19" ht="52.5" hidden="1" customHeight="1" x14ac:dyDescent="0.25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</row>
    <row r="4" spans="1:19" ht="8.25" customHeight="1" x14ac:dyDescent="0.25">
      <c r="A4" s="31"/>
      <c r="B4" s="43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61"/>
      <c r="Q4" s="61"/>
      <c r="R4" s="31"/>
    </row>
    <row r="5" spans="1:19" ht="33.75" customHeight="1" x14ac:dyDescent="0.2">
      <c r="A5" s="53" t="s">
        <v>19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</row>
    <row r="6" spans="1:19" ht="39" customHeight="1" x14ac:dyDescent="0.2">
      <c r="A6" s="54" t="s">
        <v>0</v>
      </c>
      <c r="B6" s="54" t="s">
        <v>2</v>
      </c>
      <c r="C6" s="55" t="s">
        <v>1</v>
      </c>
      <c r="D6" s="55" t="s">
        <v>3</v>
      </c>
      <c r="E6" s="57" t="s">
        <v>4</v>
      </c>
      <c r="F6" s="58"/>
      <c r="G6" s="59"/>
      <c r="H6" s="57" t="s">
        <v>9</v>
      </c>
      <c r="I6" s="58"/>
      <c r="J6" s="58"/>
      <c r="K6" s="66" t="s">
        <v>11</v>
      </c>
      <c r="L6" s="60" t="s">
        <v>12</v>
      </c>
      <c r="M6" s="60"/>
      <c r="N6" s="60"/>
      <c r="O6" s="64" t="s">
        <v>16</v>
      </c>
      <c r="P6" s="64"/>
      <c r="Q6" s="64"/>
      <c r="R6" s="64"/>
    </row>
    <row r="7" spans="1:19" ht="194.25" customHeight="1" x14ac:dyDescent="0.2">
      <c r="A7" s="54"/>
      <c r="B7" s="55"/>
      <c r="C7" s="56"/>
      <c r="D7" s="56"/>
      <c r="E7" s="34" t="s">
        <v>22</v>
      </c>
      <c r="F7" s="34" t="s">
        <v>23</v>
      </c>
      <c r="G7" s="34" t="s">
        <v>24</v>
      </c>
      <c r="H7" s="4" t="s">
        <v>10</v>
      </c>
      <c r="I7" s="4" t="s">
        <v>10</v>
      </c>
      <c r="J7" s="4" t="s">
        <v>10</v>
      </c>
      <c r="K7" s="67"/>
      <c r="L7" s="3" t="s">
        <v>14</v>
      </c>
      <c r="M7" s="3" t="s">
        <v>5</v>
      </c>
      <c r="N7" s="5" t="s">
        <v>6</v>
      </c>
      <c r="O7" s="32" t="s">
        <v>13</v>
      </c>
      <c r="P7" s="10" t="s">
        <v>7</v>
      </c>
      <c r="Q7" s="10" t="s">
        <v>8</v>
      </c>
      <c r="R7" s="10" t="s">
        <v>17</v>
      </c>
    </row>
    <row r="8" spans="1:19" ht="51" customHeight="1" x14ac:dyDescent="0.2">
      <c r="A8" s="48">
        <v>1</v>
      </c>
      <c r="B8" s="49" t="s">
        <v>27</v>
      </c>
      <c r="C8" s="50" t="s">
        <v>25</v>
      </c>
      <c r="D8" s="51">
        <v>1</v>
      </c>
      <c r="E8" s="8">
        <v>12520</v>
      </c>
      <c r="F8" s="8">
        <v>12900</v>
      </c>
      <c r="G8" s="8">
        <v>15130</v>
      </c>
      <c r="H8" s="8">
        <v>0</v>
      </c>
      <c r="I8" s="8">
        <v>0</v>
      </c>
      <c r="J8" s="8">
        <v>0</v>
      </c>
      <c r="K8" s="7">
        <v>0</v>
      </c>
      <c r="L8" s="9">
        <f>AVERAGE(E8:G8)</f>
        <v>13516.666666666666</v>
      </c>
      <c r="M8" s="28">
        <f t="shared" ref="M8" si="0">SQRT(((SUM((POWER(E8-L8,2)),(POWER(F8-L8,2)),(POWER(G8-L8,2)))/(COLUMNS(E8:G8)-1))))</f>
        <v>1410.0472805311647</v>
      </c>
      <c r="N8" s="28">
        <f>M8/L8*100</f>
        <v>10.431915762252761</v>
      </c>
      <c r="O8" s="6">
        <f>((D8/3)*(SUM(E8:G8)))</f>
        <v>13516.666666666666</v>
      </c>
      <c r="P8" s="30">
        <f t="shared" ref="P8" si="1">O8/D8</f>
        <v>13516.666666666666</v>
      </c>
      <c r="Q8" s="6">
        <f>ROUNDDOWN(P8,2)</f>
        <v>13516.66</v>
      </c>
      <c r="R8" s="40">
        <f>Q8*D8</f>
        <v>13516.66</v>
      </c>
      <c r="S8" s="42"/>
    </row>
    <row r="9" spans="1:19" s="1" customFormat="1" ht="15" customHeight="1" x14ac:dyDescent="0.2">
      <c r="A9" s="20"/>
      <c r="B9" s="45"/>
      <c r="C9" s="21"/>
      <c r="D9" s="41"/>
      <c r="E9" s="22"/>
      <c r="F9" s="22"/>
      <c r="G9" s="22"/>
      <c r="H9" s="22"/>
      <c r="I9" s="22"/>
      <c r="J9" s="22"/>
      <c r="K9" s="23"/>
      <c r="L9" s="24"/>
      <c r="M9" s="25"/>
      <c r="N9" s="25"/>
      <c r="O9" s="68" t="s">
        <v>15</v>
      </c>
      <c r="P9" s="68"/>
      <c r="Q9" s="69"/>
      <c r="R9" s="29">
        <f>SUM(R8:R8)</f>
        <v>13516.66</v>
      </c>
    </row>
    <row r="10" spans="1:19" s="11" customFormat="1" ht="35.25" customHeight="1" x14ac:dyDescent="0.25">
      <c r="A10" s="72" t="s">
        <v>28</v>
      </c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27"/>
      <c r="O10" s="27"/>
      <c r="P10" s="27"/>
      <c r="Q10" s="27"/>
      <c r="R10" s="26"/>
    </row>
    <row r="11" spans="1:19" ht="46.5" customHeight="1" x14ac:dyDescent="0.2">
      <c r="A11" s="65" t="s">
        <v>18</v>
      </c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</row>
    <row r="12" spans="1:19" ht="41.25" customHeight="1" x14ac:dyDescent="0.2">
      <c r="A12" s="35"/>
      <c r="B12" s="71" t="s">
        <v>20</v>
      </c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35"/>
      <c r="O12" s="35"/>
      <c r="P12" s="35"/>
      <c r="Q12" s="35"/>
      <c r="R12" s="35"/>
    </row>
    <row r="13" spans="1:19" ht="18" customHeight="1" x14ac:dyDescent="0.25">
      <c r="A13" s="19" t="s">
        <v>21</v>
      </c>
      <c r="B13" s="47"/>
      <c r="C13" s="13"/>
      <c r="D13" s="13"/>
      <c r="E13" s="13"/>
      <c r="F13" s="13"/>
      <c r="L13" s="37"/>
      <c r="M13" s="13"/>
      <c r="N13" s="13"/>
      <c r="O13" s="13"/>
    </row>
    <row r="14" spans="1:19" s="12" customFormat="1" ht="15.75" customHeight="1" x14ac:dyDescent="0.25">
      <c r="A14" s="19" t="s">
        <v>26</v>
      </c>
      <c r="B14" s="47"/>
      <c r="C14" s="13"/>
      <c r="D14" s="15"/>
      <c r="E14" s="16"/>
      <c r="F14" s="17"/>
      <c r="L14" s="33"/>
      <c r="M14" s="36"/>
      <c r="N14" s="36"/>
      <c r="O14" s="36"/>
      <c r="P14" s="39"/>
      <c r="Q14" s="38"/>
    </row>
    <row r="15" spans="1:19" s="12" customFormat="1" ht="15.75" x14ac:dyDescent="0.25">
      <c r="A15" s="14"/>
      <c r="B15" s="44"/>
      <c r="C15" s="14"/>
      <c r="D15" s="15"/>
      <c r="E15" s="16"/>
      <c r="F15" s="17"/>
      <c r="L15" s="18"/>
      <c r="M15" s="18"/>
      <c r="N15" s="18"/>
      <c r="O15" s="18"/>
      <c r="P15" s="39"/>
      <c r="Q15" s="38"/>
    </row>
    <row r="16" spans="1:19" s="12" customFormat="1" ht="11.25" customHeight="1" x14ac:dyDescent="0.25">
      <c r="A16" s="14"/>
      <c r="B16" s="44"/>
      <c r="C16" s="14"/>
      <c r="D16" s="15"/>
      <c r="E16" s="16"/>
      <c r="F16" s="17"/>
      <c r="L16" s="18"/>
      <c r="M16" s="18"/>
      <c r="N16" s="18"/>
      <c r="O16" s="18"/>
    </row>
    <row r="17" spans="1:15" ht="19.5" customHeight="1" x14ac:dyDescent="0.25">
      <c r="A17" s="62"/>
      <c r="B17" s="62"/>
      <c r="C17" s="70"/>
      <c r="D17" s="70"/>
      <c r="E17" s="70"/>
      <c r="F17" s="70"/>
      <c r="L17" s="37"/>
      <c r="M17" s="13"/>
      <c r="N17" s="13"/>
      <c r="O17" s="13"/>
    </row>
    <row r="18" spans="1:15" s="12" customFormat="1" ht="15.75" x14ac:dyDescent="0.25">
      <c r="A18" s="63"/>
      <c r="B18" s="63"/>
      <c r="C18" s="63"/>
      <c r="D18" s="15"/>
      <c r="E18" s="16"/>
      <c r="F18" s="17"/>
      <c r="L18" s="33"/>
      <c r="M18" s="36"/>
      <c r="N18" s="36"/>
      <c r="O18" s="36"/>
    </row>
  </sheetData>
  <mergeCells count="19">
    <mergeCell ref="A17:B17"/>
    <mergeCell ref="A18:C18"/>
    <mergeCell ref="O6:R6"/>
    <mergeCell ref="A11:R11"/>
    <mergeCell ref="H6:J6"/>
    <mergeCell ref="K6:K7"/>
    <mergeCell ref="O9:Q9"/>
    <mergeCell ref="C17:F17"/>
    <mergeCell ref="B12:M12"/>
    <mergeCell ref="A10:M10"/>
    <mergeCell ref="A2:R3"/>
    <mergeCell ref="A5:R5"/>
    <mergeCell ref="A6:A7"/>
    <mergeCell ref="B6:B7"/>
    <mergeCell ref="C6:C7"/>
    <mergeCell ref="D6:D7"/>
    <mergeCell ref="E6:G6"/>
    <mergeCell ref="L6:N6"/>
    <mergeCell ref="P4:Q4"/>
  </mergeCells>
  <phoneticPr fontId="0" type="noConversion"/>
  <pageMargins left="0.51181102362204722" right="0.70866141732283472" top="0.74803149606299213" bottom="0.74803149606299213" header="0.31496062992125984" footer="0.31496062992125984"/>
  <pageSetup paperSize="9" scale="8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Расчет цены</vt:lpstr>
      <vt:lpstr>'Расчет цены'!Область_печати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2020-03-24T09:53:54Z</cp:lastPrinted>
  <dcterms:created xsi:type="dcterms:W3CDTF">2014-01-15T18:15:09Z</dcterms:created>
  <dcterms:modified xsi:type="dcterms:W3CDTF">2020-03-24T09:54:30Z</dcterms:modified>
</cp:coreProperties>
</file>