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ata\Desktop\учреждения от 2017\147\2019 год\ОКНА\"/>
    </mc:Choice>
  </mc:AlternateContent>
  <bookViews>
    <workbookView xWindow="0" yWindow="0" windowWidth="15360" windowHeight="8550" tabRatio="771"/>
  </bookViews>
  <sheets>
    <sheet name="Мои данные" sheetId="8" r:id="rId1"/>
  </sheets>
  <definedNames>
    <definedName name="Print_Titles" localSheetId="0">'Мои данные'!$26:$26</definedName>
    <definedName name="_xlnm.Print_Titles" localSheetId="0">'Мои данные'!$26:$26</definedName>
  </definedNames>
  <calcPr calcId="162913" calcMode="autoNoTable"/>
</workbook>
</file>

<file path=xl/calcChain.xml><?xml version="1.0" encoding="utf-8"?>
<calcChain xmlns="http://schemas.openxmlformats.org/spreadsheetml/2006/main">
  <c r="J18" i="8" l="1"/>
  <c r="G18" i="8"/>
  <c r="J16" i="8"/>
  <c r="G16" i="8"/>
  <c r="J136" i="8"/>
  <c r="G136" i="8"/>
  <c r="J135" i="8"/>
  <c r="G135" i="8"/>
  <c r="J17" i="8"/>
  <c r="G17" i="8"/>
</calcChain>
</file>

<file path=xl/comments1.xml><?xml version="1.0" encoding="utf-8"?>
<comments xmlns="http://schemas.openxmlformats.org/spreadsheetml/2006/main">
  <authors>
    <author>&lt;&gt;</author>
    <author>YuKazaeva</author>
    <author>Сергей</author>
    <author>Alex</author>
    <author>onikitina</author>
    <author>Alex Sosedko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10" authorId="2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12" authorId="2" shapeId="0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13" authorId="2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6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6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V1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1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17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17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17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18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18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1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1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18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18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18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L21" authorId="2" shapeId="0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6" authorId="2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6" authorId="2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26" authorId="2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26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6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6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6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26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6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6" authorId="2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26" authorId="2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6" authorId="2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114" authorId="2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114" authorId="2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114" authorId="2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114" authorId="2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114" authorId="2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114" authorId="2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114" authorId="2" shapeId="0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13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14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<sst xmlns="http://schemas.openxmlformats.org/spreadsheetml/2006/main" count="343" uniqueCount="242">
  <si>
    <t>Всего</t>
  </si>
  <si>
    <t xml:space="preserve">ЛОКАЛЬНАЯ СМЕТА 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</si>
  <si>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</si>
  <si>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</si>
  <si>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</si>
  <si>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</si>
  <si>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</si>
  <si>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</si>
  <si>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</si>
  <si>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</si>
  <si>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</si>
  <si>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</si>
  <si>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</si>
  <si>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</si>
  <si>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</si>
  <si>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</si>
  <si>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</si>
  <si>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</si>
  <si>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</si>
  <si>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</si>
  <si>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% НР</t>
  </si>
  <si>
    <t>% СП</t>
  </si>
  <si>
    <t>"___" ____________ 20___ г.</t>
  </si>
  <si>
    <t>"___" _____________ 20___ г.</t>
  </si>
  <si>
    <t>Стройка:г. Челябинск, пос. Сосновка, ул. Калинина, 1-а</t>
  </si>
  <si>
    <t>Объект:МАОУ «СОШ № 147 г. Челябинска»</t>
  </si>
  <si>
    <t>на замену оконных блоков</t>
  </si>
  <si>
    <t>Основание:Дефектная ведомость</t>
  </si>
  <si>
    <t>Составил:  _________________ //</t>
  </si>
  <si>
    <t>Проверил:  _________________ //</t>
  </si>
  <si>
    <t>ТЕРр56-1-1
Демонтаж оконных коробок: в каменных стенах с отбивкой штукатурки в откосах
100 коробок</t>
  </si>
  <si>
    <t>0,34
34 / 100</t>
  </si>
  <si>
    <t>118,76
_____
29,07</t>
  </si>
  <si>
    <t>40
_____
10</t>
  </si>
  <si>
    <t>251
_____
129</t>
  </si>
  <si>
    <t>Накладные расходы от ФОТ(6036 руб.)</t>
  </si>
  <si>
    <t>70%=82%*0.85</t>
  </si>
  <si>
    <t>Сметная прибыль от ФОТ(6036 руб.)</t>
  </si>
  <si>
    <t>50%=62%*0.8</t>
  </si>
  <si>
    <t>Всего с НР и СП</t>
  </si>
  <si>
    <t/>
  </si>
  <si>
    <t>ТЕРр56-2-2
Снятие оконных переплетов: остекленных
100 м2 оконных переплетов</t>
  </si>
  <si>
    <t>1,1739
((2,3*1,99*6+2*1,99*1+2,28*1,99*6+1,7*1,99*1+2,29*1,39*17+2,28*1,99*2+5,198)*0,9) / 100</t>
  </si>
  <si>
    <t>31,37
_____
15,19</t>
  </si>
  <si>
    <t>37
_____
18</t>
  </si>
  <si>
    <t>182
_____
233</t>
  </si>
  <si>
    <t>Накладные расходы от ФОТ(7401 руб.)</t>
  </si>
  <si>
    <t>Сметная прибыль от ФОТ(7401 руб.)</t>
  </si>
  <si>
    <t>ТЕРр56-3-2
Снятие подоконных досок: деревянных в каменных зданиях
100 м2</t>
  </si>
  <si>
    <t>0,3971
(79,42*0,5) / 100</t>
  </si>
  <si>
    <t>Накладные расходы от ФОТ(4994 руб.)</t>
  </si>
  <si>
    <t>Сметная прибыль от ФОТ(4994 руб.)</t>
  </si>
  <si>
    <t>Вывоз строительного мусора</t>
  </si>
  <si>
    <t>ТССЦпг-01-01-01-041
Погрузочные работы при автомобильных перевозках: мусора строительного с погрузкой вручную
1 т груза</t>
  </si>
  <si>
    <t>2,347799
130,4333*18/1000</t>
  </si>
  <si>
    <t>ТССЦпг-03-21-01-030
Перевозка грузов автомобилями-самосвалами грузоподъемностью 10 т, работающих вне карьера, на расстояние: до 30 км I класс груза
1 т груза</t>
  </si>
  <si>
    <t>Раздел 2. Монтаж окон</t>
  </si>
  <si>
    <t>ТЕР10-01-034-08
Установка в жилых и общественных зданиях оконных блоков из ПВХ профилей: поворотных (откидных, поворотно-откидных) с площадью проема более 2 м2 трехстворчатых, в том числе при наличии створок глухого остекления
100 м2 проемов</t>
  </si>
  <si>
    <t>1,218523
(2,28*1,99*2+2*1,99*1+2,28*1,99*6+2,3*1,99*6+2,29*1,39*17) / 100</t>
  </si>
  <si>
    <t>1648,22
_____
9711,77</t>
  </si>
  <si>
    <t>474,2
_____
10,78</t>
  </si>
  <si>
    <t>2008
_____
11834</t>
  </si>
  <si>
    <t>578
_____
13</t>
  </si>
  <si>
    <t>26233
_____
51377</t>
  </si>
  <si>
    <t>3264
_____
172</t>
  </si>
  <si>
    <t>Накладные расходы от ФОТ(30383 руб.)</t>
  </si>
  <si>
    <t>90%=118%*(0.9*0.85)</t>
  </si>
  <si>
    <t>Сметная прибыль от ФОТ(30383 руб.)</t>
  </si>
  <si>
    <t>43%=63%*(0.85*0.8)</t>
  </si>
  <si>
    <t>ТССЦ-203-1079
Блок оконный пластиковый трехстворчатый, с поворотно-откидной створкой, двухкамерным стеклопакетом (32 мм), площадью более 3,5 м2
м2</t>
  </si>
  <si>
    <t>40,2776
2,28*1,99*2+2*1,99*1+2,28*1,99*6</t>
  </si>
  <si>
    <t xml:space="preserve">
_____
1327,09</t>
  </si>
  <si>
    <t xml:space="preserve">
_____
53452</t>
  </si>
  <si>
    <t xml:space="preserve">
_____
108182</t>
  </si>
  <si>
    <t>ТССЦ-203-1040
Блок оконный пластиковый трехстворчатый, с поворотной и поворотно-откидной створкой, двухкамерным стеклопакетом (32 мм), площадью более 3,5 м2
м2</t>
  </si>
  <si>
    <t>27,462
2,3*1,99*6</t>
  </si>
  <si>
    <t xml:space="preserve">
_____
1306,28</t>
  </si>
  <si>
    <t xml:space="preserve">
_____
35873</t>
  </si>
  <si>
    <t xml:space="preserve">
_____
87262</t>
  </si>
  <si>
    <t>ТССЦ-203-1039
Блок оконный пластиковый трехстворчатый, с поворотной и поворотно-откидной створкой, двухкамерным стеклопакетом (32 мм), площадью до 3,5 м2
м2</t>
  </si>
  <si>
    <t>54,1127
2,29*1,39*17</t>
  </si>
  <si>
    <t xml:space="preserve">
_____
70686</t>
  </si>
  <si>
    <t xml:space="preserve">
_____
171946</t>
  </si>
  <si>
    <t>ТЕР10-01-034-06
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
100 м2 проемов</t>
  </si>
  <si>
    <t>0,03383
(1,7*1,99*1) / 100</t>
  </si>
  <si>
    <t>1610,21
_____
9414,16</t>
  </si>
  <si>
    <t>469,54
_____
10,78</t>
  </si>
  <si>
    <t>54
_____
319</t>
  </si>
  <si>
    <t>712
_____
1381</t>
  </si>
  <si>
    <t>90
_____
5</t>
  </si>
  <si>
    <t>Накладные расходы от ФОТ(825 руб.)</t>
  </si>
  <si>
    <t>Сметная прибыль от ФОТ(825 руб.)</t>
  </si>
  <si>
    <t>ТССЦ-203-1001
Блок оконный пластиковый двустворчатый, с глухой и поворотно-откидной створкой, двухкамерным стеклопакетом (32 мм), площадью до 3,5 м2
м2</t>
  </si>
  <si>
    <t>3,383
1,7*1,99*1</t>
  </si>
  <si>
    <t xml:space="preserve">
_____
1327,01</t>
  </si>
  <si>
    <t xml:space="preserve">
_____
4489</t>
  </si>
  <si>
    <t xml:space="preserve">
_____
9834</t>
  </si>
  <si>
    <t>ТЕР10-01-035-01
Установка подоконных досок из ПВХ: в каменных стенах толщиной до 0,51 м
100 п.м</t>
  </si>
  <si>
    <t>0,7797
((2,3*6+2*1+2,28*6+1,7*1+2,29*17+2,28*2)+0,05*2*33) / 100</t>
  </si>
  <si>
    <t>228,43
_____
4042,57</t>
  </si>
  <si>
    <t>16,83
_____
0,65</t>
  </si>
  <si>
    <t>178
_____
3152</t>
  </si>
  <si>
    <t>13
_____
1</t>
  </si>
  <si>
    <t>2327
_____
12916</t>
  </si>
  <si>
    <t>78
_____
7</t>
  </si>
  <si>
    <t>Накладные расходы от ФОТ(2685 руб.)</t>
  </si>
  <si>
    <t>Сметная прибыль от ФОТ(2685 руб.)</t>
  </si>
  <si>
    <t>ТССЦ-101-2911
Доски подоконные ПВХ, шириной 500 мм
м</t>
  </si>
  <si>
    <t>77,97
(2,3*6+2*1+2,28*6+1,7*1+2,29*17+2,28*2)+0,05*2*33</t>
  </si>
  <si>
    <t xml:space="preserve">
_____
320</t>
  </si>
  <si>
    <t xml:space="preserve">
_____
24950</t>
  </si>
  <si>
    <t xml:space="preserve">
_____
22618</t>
  </si>
  <si>
    <t>ТЕРр58-20-1
Смена обделок из листовой стали (поясков, сандриков, отливов, карнизов) шириной: до 0,4 м
100 м</t>
  </si>
  <si>
    <t>0,7467
((2,3*6+2*1+2,28*6+1,7*1+2,29*17+2,28*2)) / 100</t>
  </si>
  <si>
    <t>446,4
_____
2267,22</t>
  </si>
  <si>
    <t>6,83
_____
1,31</t>
  </si>
  <si>
    <t>333
_____
1693</t>
  </si>
  <si>
    <t>5
_____
1</t>
  </si>
  <si>
    <t>4355
_____
7740</t>
  </si>
  <si>
    <t>29
_____
13</t>
  </si>
  <si>
    <t>Накладные расходы от ФОТ(4368 руб.)</t>
  </si>
  <si>
    <t>71%=83%*0.85</t>
  </si>
  <si>
    <t>Сметная прибыль от ФОТ(4368 руб.)</t>
  </si>
  <si>
    <t>52%=65%*0.8</t>
  </si>
  <si>
    <t>ТЕР15-01-050-04
Облицовка оконных и дверных откосов декоративным бумажно-слоистым пластиком или листами из синтетических материалов на клее
100 м2 облицовки</t>
  </si>
  <si>
    <t>0,890928
(185,61*0,48) / 100</t>
  </si>
  <si>
    <t>1932,72
_____
569,86</t>
  </si>
  <si>
    <t>54,56
_____
1,31</t>
  </si>
  <si>
    <t>1722
_____
507</t>
  </si>
  <si>
    <t>49
_____
1</t>
  </si>
  <si>
    <t>22489
_____
1284</t>
  </si>
  <si>
    <t>290
_____
15</t>
  </si>
  <si>
    <t>Накладные расходы от ФОТ(25881 руб.)</t>
  </si>
  <si>
    <t>80%=105%*(0.9*0.85)</t>
  </si>
  <si>
    <t>Сметная прибыль от ФОТ(25881 руб.)</t>
  </si>
  <si>
    <t>37%=55%*(0.85*0.8)</t>
  </si>
  <si>
    <t>ТССЦ-101-3433
Панели декоративные пластиковые , размером 2700х370х8 мм
м2</t>
  </si>
  <si>
    <t xml:space="preserve">
_____
66,63</t>
  </si>
  <si>
    <t xml:space="preserve">
_____
6233</t>
  </si>
  <si>
    <t xml:space="preserve">
_____
12040</t>
  </si>
  <si>
    <t>ТЕР10-01-060-01
Установка и крепление наличников
100 м коробок блоков
84,91 = 91,43 - 0,00071 x 9 190,00</t>
  </si>
  <si>
    <t>1,8561
((2,3+1,99+1,99)*6+(2+1,99+1,99)*1+(2,28+1,99+1,99)*6+(1,7+1,99+1,99)*1+(2,29+1,39+1,39)*17+(2,28+1,99+1,99)*2) / 100</t>
  </si>
  <si>
    <t>Накладные расходы от ФОТ(2253 руб.)</t>
  </si>
  <si>
    <t>Сметная прибыль от ФОТ(2253 руб.)</t>
  </si>
  <si>
    <t>ТССЦ-101-3013
Наличники из ПВХ, шириной 100 мм
м</t>
  </si>
  <si>
    <t xml:space="preserve">
_____
31,72</t>
  </si>
  <si>
    <t xml:space="preserve">
_____
6594</t>
  </si>
  <si>
    <t xml:space="preserve">
_____
10161</t>
  </si>
  <si>
    <t>ТЕР10-01-036-01
Установка уголков ПВХ на клее
100 п. м</t>
  </si>
  <si>
    <t>72,23
_____
247,84</t>
  </si>
  <si>
    <t>134
_____
460</t>
  </si>
  <si>
    <t>1751
_____
1441</t>
  </si>
  <si>
    <t>Накладные расходы от ФОТ(2014 руб.)</t>
  </si>
  <si>
    <t>Сметная прибыль от ФОТ(2014 руб.)</t>
  </si>
  <si>
    <t>Окно с дверью</t>
  </si>
  <si>
    <t>0,03227
(1,4*1,99+0,49*0,9) / 100</t>
  </si>
  <si>
    <t>53
_____
314</t>
  </si>
  <si>
    <t>695
_____
1361</t>
  </si>
  <si>
    <t>86
_____
5</t>
  </si>
  <si>
    <t>Накладные расходы от ФОТ(805 руб.)</t>
  </si>
  <si>
    <t>Сметная прибыль от ФОТ(805 руб.)</t>
  </si>
  <si>
    <t>ТССЦ-203-1015
Блок оконный пластиковый трехстворчатый, глухой, с двухкамерным стеклопакетом (32 мм), площадью более 3 м2
м2</t>
  </si>
  <si>
    <t xml:space="preserve">
_____
1120,74</t>
  </si>
  <si>
    <t xml:space="preserve">
_____
3617</t>
  </si>
  <si>
    <t xml:space="preserve">
_____
6936</t>
  </si>
  <si>
    <t>ТЕР10-01-047-02
Установка блоков из ПВХ в наружных и внутренних дверных проемах: в каменных стенах площадью проема более 3 м2
100 м2 проемов</t>
  </si>
  <si>
    <t>0,01971
(0,9*2,19) / 100</t>
  </si>
  <si>
    <t>1380,26
_____
8972,08</t>
  </si>
  <si>
    <t>449
_____
8,49</t>
  </si>
  <si>
    <t>27
_____
177</t>
  </si>
  <si>
    <t>355
_____
761</t>
  </si>
  <si>
    <t>51
_____
2</t>
  </si>
  <si>
    <t>Накладные расходы от ФОТ(411 руб.)</t>
  </si>
  <si>
    <t>Сметная прибыль от ФОТ(411 руб.)</t>
  </si>
  <si>
    <t>ТССЦ-203-8085
Блоки дверные наружные или тамбурные глухие (с заполнением панелями или другими непрозрачными материалами) (ГОСТ 30970-2002)
м2</t>
  </si>
  <si>
    <t>1,971
0,9*2,19</t>
  </si>
  <si>
    <t xml:space="preserve">
_____
1509,44</t>
  </si>
  <si>
    <t xml:space="preserve">
_____
2975</t>
  </si>
  <si>
    <t xml:space="preserve">
_____
10800</t>
  </si>
  <si>
    <t>0,0145
(1,4+0,05) / 100</t>
  </si>
  <si>
    <t>3
_____
59</t>
  </si>
  <si>
    <t>43
_____
241</t>
  </si>
  <si>
    <t>Накладные расходы от ФОТ(49 руб.)</t>
  </si>
  <si>
    <t>Сметная прибыль от ФОТ(49 руб.)</t>
  </si>
  <si>
    <t>1,45
1,4+0,05</t>
  </si>
  <si>
    <t xml:space="preserve">
_____
464</t>
  </si>
  <si>
    <t xml:space="preserve">
_____
421</t>
  </si>
  <si>
    <t>0,014
1,4 / 100</t>
  </si>
  <si>
    <t>6
_____
32</t>
  </si>
  <si>
    <t>82
_____
144</t>
  </si>
  <si>
    <t>Накладные расходы от ФОТ(82 руб.)</t>
  </si>
  <si>
    <t>Сметная прибыль от ФОТ(82 руб.)</t>
  </si>
  <si>
    <t>0,033456
(6,97*0,48) / 100</t>
  </si>
  <si>
    <t>65
_____
19</t>
  </si>
  <si>
    <t>844
_____
49</t>
  </si>
  <si>
    <t>11
_____
1</t>
  </si>
  <si>
    <t>Накладные расходы от ФОТ(972 руб.)</t>
  </si>
  <si>
    <t>Сметная прибыль от ФОТ(972 руб.)</t>
  </si>
  <si>
    <t xml:space="preserve">
_____
234</t>
  </si>
  <si>
    <t xml:space="preserve">
_____
452</t>
  </si>
  <si>
    <t>0,0697
(1,99+2,3+2,68) / 100</t>
  </si>
  <si>
    <t>Накладные расходы от ФОТ(85 руб.)</t>
  </si>
  <si>
    <t>Сметная прибыль от ФОТ(85 руб.)</t>
  </si>
  <si>
    <t xml:space="preserve">
_____
248</t>
  </si>
  <si>
    <t xml:space="preserve">
_____
382</t>
  </si>
  <si>
    <t>5
_____
17</t>
  </si>
  <si>
    <t>66
_____
54</t>
  </si>
  <si>
    <t>Накладные расходы от ФОТ(76 руб.)</t>
  </si>
  <si>
    <t>Сметная прибыль от ФОТ(76 руб.)</t>
  </si>
  <si>
    <t>Итого прямые затраты по смете</t>
  </si>
  <si>
    <t>6128
_____
228398</t>
  </si>
  <si>
    <t>932
_____
44</t>
  </si>
  <si>
    <t>80054
_____
519783</t>
  </si>
  <si>
    <t>5583
_____
582</t>
  </si>
  <si>
    <t>Итого прямые затраты по смете с учетом коэффициентов к итогам</t>
  </si>
  <si>
    <t xml:space="preserve">    В том числе, справочно:</t>
  </si>
  <si>
    <t xml:space="preserve">     Приказ от 29.12.2016 № 1028/пр 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  (Поз. 6-13, 17-25, 29-31, 15-16, 27-28)</t>
  </si>
  <si>
    <t>173
_____
4</t>
  </si>
  <si>
    <t>980
_____
52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</si>
  <si>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</si>
  <si>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</si>
  <si>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</si>
  <si>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</si>
  <si>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</si>
  <si>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</si>
  <si>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</si>
  <si>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Проемы (ремонтно-строительные)</t>
  </si>
  <si>
    <t xml:space="preserve">    Погрузо-разгрузочные работы</t>
  </si>
  <si>
    <t xml:space="preserve">    Перевозка грузов автотранспортом</t>
  </si>
  <si>
    <t xml:space="preserve">    Деревянные конструкции</t>
  </si>
  <si>
    <t xml:space="preserve">    Крыши, кровли (ремонтно-строительные)</t>
  </si>
  <si>
    <t xml:space="preserve">    Отделочные работы</t>
  </si>
  <si>
    <t xml:space="preserve">    Итого</t>
  </si>
  <si>
    <t xml:space="preserve">    НДС 20%</t>
  </si>
  <si>
    <t xml:space="preserve">    ВСЕГО по смете</t>
  </si>
  <si>
    <t xml:space="preserve"> Составлена в базисных ценах на 01.2000 г. и текущих ценах на 1 квартал 2019 года</t>
  </si>
  <si>
    <t>СОГЛАСОВАНО:</t>
  </si>
  <si>
    <t>УТВЕРЖДАЮ:</t>
  </si>
  <si>
    <t xml:space="preserve">Директор ООО "Компания Бипласт" </t>
  </si>
  <si>
    <t>________________ Зайцев Е.В.</t>
  </si>
  <si>
    <t>Директор МАОУ "СОШ № 147 г. Челябинска"</t>
  </si>
  <si>
    <t xml:space="preserve">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</si>
</sst>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87">
    <xf numFmtId="0" fontId="0" fillId="0" borderId="0" xfId="0"/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8" fillId="0" borderId="0" xfId="23" applyFont="1" applyAlignment="1">
      <alignment horizontal="left"/>
    </xf>
    <xf numFmtId="0" fontId="11" fillId="0" borderId="2" xfId="0" applyFont="1" applyBorder="1" applyAlignment="1">
      <alignment vertical="top"/>
    </xf>
    <xf numFmtId="164" fontId="11" fillId="0" borderId="3" xfId="12" applyNumberFormat="1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1" fillId="0" borderId="4" xfId="0" applyNumberFormat="1" applyFont="1" applyBorder="1" applyAlignment="1">
      <alignment horizontal="right" vertical="top"/>
    </xf>
    <xf numFmtId="0" fontId="8" fillId="0" borderId="4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2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6" applyFont="1" applyAlignment="1">
      <alignment horizontal="right" vertical="top" wrapText="1"/>
    </xf>
    <xf numFmtId="0" fontId="8" fillId="0" borderId="0" xfId="0" applyFont="1"/>
    <xf numFmtId="0" fontId="3" fillId="0" borderId="0" xfId="10"/>
    <xf numFmtId="0" fontId="1" fillId="0" borderId="0" xfId="12"/>
    <xf numFmtId="0" fontId="11" fillId="0" borderId="0" xfId="0" applyFont="1" applyAlignment="1">
      <alignment horizontal="left" vertical="top" indent="1"/>
    </xf>
    <xf numFmtId="0" fontId="10" fillId="0" borderId="0" xfId="0" applyFont="1" applyBorder="1"/>
    <xf numFmtId="0" fontId="10" fillId="0" borderId="0" xfId="0" applyFont="1" applyBorder="1" applyAlignment="1">
      <alignment horizontal="left" vertical="top" wrapText="1"/>
    </xf>
    <xf numFmtId="1" fontId="11" fillId="0" borderId="0" xfId="1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24" applyFont="1">
      <alignment horizontal="left" vertical="top"/>
    </xf>
    <xf numFmtId="0" fontId="14" fillId="0" borderId="0" xfId="0" applyFont="1" applyAlignment="1">
      <alignment vertical="top" wrapText="1"/>
    </xf>
    <xf numFmtId="0" fontId="7" fillId="0" borderId="8" xfId="13" applyFont="1" applyBorder="1">
      <alignment horizontal="center" wrapText="1"/>
    </xf>
    <xf numFmtId="0" fontId="7" fillId="0" borderId="8" xfId="13" applyFont="1" applyFill="1" applyBorder="1">
      <alignment horizont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right" vertical="top" wrapText="1"/>
    </xf>
    <xf numFmtId="2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14" fillId="0" borderId="8" xfId="0" applyFont="1" applyBorder="1" applyAlignment="1">
      <alignment horizontal="left" vertical="top" wrapText="1"/>
    </xf>
    <xf numFmtId="2" fontId="14" fillId="0" borderId="8" xfId="0" applyNumberFormat="1" applyFont="1" applyBorder="1" applyAlignment="1">
      <alignment horizontal="left" vertical="top" wrapText="1"/>
    </xf>
    <xf numFmtId="49" fontId="14" fillId="0" borderId="8" xfId="0" applyNumberFormat="1" applyFont="1" applyBorder="1" applyAlignment="1">
      <alignment horizontal="right" vertical="top" wrapText="1"/>
    </xf>
    <xf numFmtId="2" fontId="14" fillId="0" borderId="8" xfId="0" applyNumberFormat="1" applyFont="1" applyBorder="1" applyAlignment="1">
      <alignment horizontal="right" vertical="top" wrapText="1"/>
    </xf>
    <xf numFmtId="0" fontId="14" fillId="0" borderId="8" xfId="0" applyFont="1" applyBorder="1" applyAlignment="1">
      <alignment horizontal="right" vertical="top" wrapText="1"/>
    </xf>
    <xf numFmtId="0" fontId="8" fillId="0" borderId="1" xfId="6" applyFont="1" applyBorder="1" applyAlignment="1">
      <alignment horizontal="right" vertical="top" wrapText="1"/>
    </xf>
    <xf numFmtId="0" fontId="11" fillId="0" borderId="1" xfId="6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8" fillId="0" borderId="9" xfId="6" applyFont="1" applyBorder="1" applyAlignment="1">
      <alignment horizontal="left" vertical="top" wrapText="1"/>
    </xf>
    <xf numFmtId="0" fontId="8" fillId="0" borderId="7" xfId="6" applyFont="1" applyBorder="1" applyAlignment="1">
      <alignment horizontal="left" vertical="top" wrapText="1"/>
    </xf>
    <xf numFmtId="0" fontId="8" fillId="0" borderId="10" xfId="6" applyFont="1" applyBorder="1" applyAlignment="1">
      <alignment horizontal="left" vertical="top" wrapText="1"/>
    </xf>
    <xf numFmtId="0" fontId="8" fillId="0" borderId="1" xfId="6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6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9" xfId="6" applyFont="1" applyBorder="1" applyAlignment="1">
      <alignment horizontal="left" vertical="top" wrapText="1"/>
    </xf>
    <xf numFmtId="0" fontId="11" fillId="0" borderId="7" xfId="6" applyFont="1" applyBorder="1" applyAlignment="1">
      <alignment horizontal="left" vertical="top" wrapText="1"/>
    </xf>
    <xf numFmtId="0" fontId="11" fillId="0" borderId="10" xfId="6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4" fontId="10" fillId="0" borderId="6" xfId="10" applyNumberFormat="1" applyFont="1" applyBorder="1" applyAlignment="1">
      <alignment horizontal="right"/>
    </xf>
    <xf numFmtId="164" fontId="10" fillId="0" borderId="3" xfId="10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64" fontId="11" fillId="0" borderId="6" xfId="12" applyNumberFormat="1" applyFont="1" applyBorder="1" applyAlignment="1">
      <alignment horizontal="right"/>
    </xf>
    <xf numFmtId="164" fontId="11" fillId="0" borderId="3" xfId="12" applyNumberFormat="1" applyFont="1" applyBorder="1" applyAlignment="1">
      <alignment horizontal="right"/>
    </xf>
    <xf numFmtId="0" fontId="9" fillId="0" borderId="0" xfId="23" applyFont="1">
      <alignment horizontal="center"/>
    </xf>
    <xf numFmtId="0" fontId="8" fillId="0" borderId="0" xfId="23" applyFont="1">
      <alignment horizontal="center"/>
    </xf>
    <xf numFmtId="0" fontId="8" fillId="0" borderId="0" xfId="23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Z142"/>
  <sheetViews>
    <sheetView showGridLines="0" tabSelected="1" workbookViewId="0">
      <selection activeCell="A7" sqref="A7"/>
    </sheetView>
  </sheetViews>
  <sheetFormatPr defaultColWidth="9.140625" defaultRowHeight="12.75" x14ac:dyDescent="0.2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1" spans="1:21" x14ac:dyDescent="0.2">
      <c r="A1" s="52" t="s">
        <v>236</v>
      </c>
      <c r="B1" s="53"/>
      <c r="C1" s="54"/>
      <c r="D1" s="55"/>
      <c r="E1" s="56"/>
      <c r="F1" s="57"/>
      <c r="G1" s="57"/>
      <c r="H1" s="57"/>
      <c r="I1" s="52" t="s">
        <v>237</v>
      </c>
      <c r="J1" s="57"/>
      <c r="K1" s="57"/>
      <c r="L1" s="57"/>
      <c r="M1" s="57"/>
      <c r="N1" s="57"/>
      <c r="O1" s="57"/>
      <c r="P1" s="57"/>
      <c r="Q1"/>
      <c r="R1"/>
      <c r="S1"/>
      <c r="T1"/>
      <c r="U1"/>
    </row>
    <row r="2" spans="1:21" x14ac:dyDescent="0.2">
      <c r="A2" s="58" t="s">
        <v>238</v>
      </c>
      <c r="B2" s="53"/>
      <c r="C2" s="54"/>
      <c r="D2" s="55"/>
      <c r="E2" s="56"/>
      <c r="F2" s="57"/>
      <c r="G2" s="59"/>
      <c r="I2" s="58" t="s">
        <v>240</v>
      </c>
      <c r="J2" s="57"/>
      <c r="K2" s="57"/>
      <c r="L2" s="57"/>
      <c r="M2" s="57"/>
      <c r="N2" s="57"/>
      <c r="O2" s="57"/>
      <c r="P2" s="57"/>
      <c r="Q2"/>
      <c r="R2"/>
      <c r="S2"/>
      <c r="T2"/>
      <c r="U2"/>
    </row>
    <row r="3" spans="1:21" x14ac:dyDescent="0.2">
      <c r="A3" s="58" t="s">
        <v>239</v>
      </c>
      <c r="B3" s="53"/>
      <c r="C3" s="54"/>
      <c r="D3" s="55"/>
      <c r="E3" s="56"/>
      <c r="F3" s="57"/>
      <c r="G3" s="57"/>
      <c r="H3" s="57"/>
      <c r="I3" s="58" t="s">
        <v>241</v>
      </c>
      <c r="J3" s="57"/>
      <c r="K3" s="57"/>
      <c r="L3" s="57"/>
      <c r="M3" s="57"/>
      <c r="N3" s="57"/>
      <c r="O3" s="57"/>
      <c r="P3" s="57"/>
      <c r="Q3"/>
      <c r="R3"/>
      <c r="S3"/>
      <c r="T3"/>
      <c r="U3"/>
    </row>
    <row r="4" spans="1:21" x14ac:dyDescent="0.2">
      <c r="A4" s="1" t="s">
        <v>22</v>
      </c>
      <c r="B4" s="2"/>
      <c r="C4" s="2"/>
      <c r="D4" s="2"/>
      <c r="E4" s="2"/>
      <c r="F4" s="2"/>
      <c r="G4" s="2"/>
      <c r="I4" s="30" t="s">
        <v>23</v>
      </c>
    </row>
    <row r="5" spans="1:21" x14ac:dyDescent="0.2">
      <c r="A5" s="2"/>
      <c r="B5" s="2"/>
      <c r="C5" s="2"/>
      <c r="D5" s="2"/>
      <c r="E5" s="2"/>
      <c r="F5" s="2"/>
      <c r="G5" s="2"/>
      <c r="H5" s="2"/>
    </row>
    <row r="6" spans="1:21" s="5" customFormat="1" ht="12" x14ac:dyDescent="0.2">
      <c r="A6" s="3"/>
      <c r="B6" s="4"/>
      <c r="C6" s="4"/>
      <c r="D6" s="4"/>
    </row>
    <row r="7" spans="1:21" s="5" customFormat="1" ht="12" x14ac:dyDescent="0.2">
      <c r="A7" s="6" t="s">
        <v>24</v>
      </c>
      <c r="B7" s="4"/>
      <c r="C7" s="4"/>
      <c r="D7" s="4"/>
    </row>
    <row r="8" spans="1:21" s="5" customFormat="1" ht="12" x14ac:dyDescent="0.2">
      <c r="A8" s="3"/>
      <c r="B8" s="4"/>
      <c r="C8" s="4"/>
      <c r="D8" s="4"/>
    </row>
    <row r="9" spans="1:21" s="5" customFormat="1" ht="12" x14ac:dyDescent="0.2">
      <c r="A9" s="6" t="s">
        <v>25</v>
      </c>
      <c r="B9" s="4"/>
      <c r="C9" s="4"/>
      <c r="D9" s="4"/>
    </row>
    <row r="10" spans="1:21" s="5" customFormat="1" ht="15" x14ac:dyDescent="0.25">
      <c r="A10" s="81" t="s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5" customFormat="1" ht="12" x14ac:dyDescent="0.2">
      <c r="A11" s="82" t="s">
        <v>19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5" customFormat="1" ht="12" x14ac:dyDescent="0.2">
      <c r="A12" s="82" t="s">
        <v>26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s="5" customFormat="1" ht="12" x14ac:dyDescent="0.2">
      <c r="A13" s="83" t="s">
        <v>27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1" s="5" customFormat="1" ht="12" x14ac:dyDescent="0.2"/>
    <row r="15" spans="1:21" s="5" customFormat="1" ht="12" x14ac:dyDescent="0.2">
      <c r="G15" s="84" t="s">
        <v>17</v>
      </c>
      <c r="H15" s="85"/>
      <c r="I15" s="86"/>
      <c r="J15" s="84" t="s">
        <v>18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</row>
    <row r="16" spans="1:21" s="5" customFormat="1" x14ac:dyDescent="0.2">
      <c r="D16" s="3" t="s">
        <v>2</v>
      </c>
      <c r="G16" s="74">
        <f>246571/1000</f>
        <v>246.571</v>
      </c>
      <c r="H16" s="75"/>
      <c r="I16" s="7" t="s">
        <v>3</v>
      </c>
      <c r="J16" s="79">
        <f>872028/1000</f>
        <v>872.02800000000002</v>
      </c>
      <c r="K16" s="80"/>
      <c r="L16" s="8"/>
      <c r="M16" s="8"/>
      <c r="N16" s="8"/>
      <c r="O16" s="8"/>
      <c r="P16" s="8"/>
      <c r="Q16" s="8"/>
      <c r="R16" s="8"/>
      <c r="S16" s="8"/>
      <c r="T16" s="8"/>
      <c r="U16" s="7" t="s">
        <v>3</v>
      </c>
    </row>
    <row r="17" spans="1:26" s="5" customFormat="1" x14ac:dyDescent="0.2">
      <c r="D17" s="3" t="s">
        <v>4</v>
      </c>
      <c r="G17" s="74">
        <f>(V17+V18)/1000</f>
        <v>0.62172710000000009</v>
      </c>
      <c r="H17" s="75"/>
      <c r="I17" s="7" t="s">
        <v>5</v>
      </c>
      <c r="J17" s="79">
        <f>(W17+W18)/1000</f>
        <v>0.62172710000000009</v>
      </c>
      <c r="K17" s="80"/>
      <c r="L17" s="8"/>
      <c r="M17" s="8"/>
      <c r="N17" s="8"/>
      <c r="O17" s="8"/>
      <c r="P17" s="8"/>
      <c r="Q17" s="8"/>
      <c r="R17" s="8"/>
      <c r="S17" s="8"/>
      <c r="T17" s="8"/>
      <c r="U17" s="7" t="s">
        <v>5</v>
      </c>
      <c r="V17" s="10">
        <v>618.63890000000004</v>
      </c>
      <c r="W17" s="11">
        <v>618.63890000000004</v>
      </c>
      <c r="X17" s="24">
        <v>6837</v>
      </c>
      <c r="Y17" s="24">
        <v>6600</v>
      </c>
      <c r="Z17" s="24">
        <v>3679</v>
      </c>
    </row>
    <row r="18" spans="1:26" s="5" customFormat="1" x14ac:dyDescent="0.2">
      <c r="D18" s="3" t="s">
        <v>6</v>
      </c>
      <c r="G18" s="74">
        <f>6837/1000</f>
        <v>6.8369999999999997</v>
      </c>
      <c r="H18" s="75"/>
      <c r="I18" s="7" t="s">
        <v>3</v>
      </c>
      <c r="J18" s="79">
        <f>89320/1000</f>
        <v>89.32</v>
      </c>
      <c r="K18" s="80"/>
      <c r="L18" s="8"/>
      <c r="M18" s="8"/>
      <c r="N18" s="8"/>
      <c r="O18" s="8"/>
      <c r="P18" s="8"/>
      <c r="Q18" s="8"/>
      <c r="R18" s="8"/>
      <c r="S18" s="8"/>
      <c r="T18" s="8"/>
      <c r="U18" s="7" t="s">
        <v>3</v>
      </c>
      <c r="V18" s="10">
        <v>3.0882000000000001</v>
      </c>
      <c r="W18" s="11">
        <v>3.0882000000000001</v>
      </c>
      <c r="X18" s="25">
        <v>89320</v>
      </c>
      <c r="Y18" s="25">
        <v>73171</v>
      </c>
      <c r="Z18" s="25">
        <v>38488</v>
      </c>
    </row>
    <row r="19" spans="1:26" s="5" customFormat="1" ht="12" x14ac:dyDescent="0.2">
      <c r="F19" s="4"/>
      <c r="G19" s="12"/>
      <c r="H19" s="12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3"/>
    </row>
    <row r="20" spans="1:26" s="5" customFormat="1" ht="12" x14ac:dyDescent="0.2">
      <c r="B20" s="4"/>
      <c r="C20" s="4"/>
      <c r="D20" s="4"/>
      <c r="F20" s="9"/>
      <c r="G20" s="15"/>
      <c r="H20" s="15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6"/>
    </row>
    <row r="21" spans="1:26" s="5" customFormat="1" ht="12" x14ac:dyDescent="0.2">
      <c r="A21" s="3" t="s">
        <v>235</v>
      </c>
    </row>
    <row r="22" spans="1:26" s="5" customFormat="1" thickBot="1" x14ac:dyDescent="0.25">
      <c r="A22" s="18"/>
    </row>
    <row r="23" spans="1:26" s="20" customFormat="1" ht="27" customHeight="1" thickBot="1" x14ac:dyDescent="0.25">
      <c r="A23" s="76" t="s">
        <v>7</v>
      </c>
      <c r="B23" s="76" t="s">
        <v>8</v>
      </c>
      <c r="C23" s="76" t="s">
        <v>9</v>
      </c>
      <c r="D23" s="77" t="s">
        <v>10</v>
      </c>
      <c r="E23" s="77"/>
      <c r="F23" s="77"/>
      <c r="G23" s="77" t="s">
        <v>11</v>
      </c>
      <c r="H23" s="77"/>
      <c r="I23" s="77"/>
      <c r="J23" s="77" t="s">
        <v>12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6" s="20" customFormat="1" ht="22.5" customHeight="1" thickBot="1" x14ac:dyDescent="0.25">
      <c r="A24" s="76"/>
      <c r="B24" s="76"/>
      <c r="C24" s="76"/>
      <c r="D24" s="78" t="s">
        <v>0</v>
      </c>
      <c r="E24" s="19" t="s">
        <v>13</v>
      </c>
      <c r="F24" s="19" t="s">
        <v>14</v>
      </c>
      <c r="G24" s="78" t="s">
        <v>0</v>
      </c>
      <c r="H24" s="19" t="s">
        <v>13</v>
      </c>
      <c r="I24" s="19" t="s">
        <v>14</v>
      </c>
      <c r="J24" s="78" t="s">
        <v>0</v>
      </c>
      <c r="K24" s="19" t="s">
        <v>13</v>
      </c>
      <c r="L24" s="19"/>
      <c r="M24" s="19"/>
      <c r="N24" s="19"/>
      <c r="O24" s="19"/>
      <c r="P24" s="19"/>
      <c r="Q24" s="19"/>
      <c r="R24" s="19"/>
      <c r="S24" s="19"/>
      <c r="T24" s="19"/>
      <c r="U24" s="19" t="s">
        <v>14</v>
      </c>
    </row>
    <row r="25" spans="1:26" s="20" customFormat="1" ht="22.5" customHeight="1" thickBot="1" x14ac:dyDescent="0.25">
      <c r="A25" s="76"/>
      <c r="B25" s="76"/>
      <c r="C25" s="76"/>
      <c r="D25" s="78"/>
      <c r="E25" s="19" t="s">
        <v>15</v>
      </c>
      <c r="F25" s="19" t="s">
        <v>16</v>
      </c>
      <c r="G25" s="78"/>
      <c r="H25" s="19" t="s">
        <v>15</v>
      </c>
      <c r="I25" s="19" t="s">
        <v>16</v>
      </c>
      <c r="J25" s="78"/>
      <c r="K25" s="19" t="s">
        <v>15</v>
      </c>
      <c r="L25" s="19"/>
      <c r="M25" s="19"/>
      <c r="N25" s="19"/>
      <c r="O25" s="19"/>
      <c r="P25" s="19"/>
      <c r="Q25" s="19"/>
      <c r="R25" s="19"/>
      <c r="S25" s="19"/>
      <c r="T25" s="19"/>
      <c r="U25" s="19" t="s">
        <v>16</v>
      </c>
    </row>
    <row r="26" spans="1:26" s="4" customFormat="1" x14ac:dyDescent="0.2">
      <c r="A26" s="33">
        <v>1</v>
      </c>
      <c r="B26" s="33">
        <v>2</v>
      </c>
      <c r="C26" s="33">
        <v>3</v>
      </c>
      <c r="D26" s="34">
        <v>4</v>
      </c>
      <c r="E26" s="33">
        <v>5</v>
      </c>
      <c r="F26" s="33">
        <v>6</v>
      </c>
      <c r="G26" s="34">
        <v>7</v>
      </c>
      <c r="H26" s="33">
        <v>8</v>
      </c>
      <c r="I26" s="33">
        <v>9</v>
      </c>
      <c r="J26" s="34">
        <v>10</v>
      </c>
      <c r="K26" s="33">
        <v>11</v>
      </c>
      <c r="L26" s="33"/>
      <c r="M26" s="33"/>
      <c r="N26" s="33"/>
      <c r="O26" s="33"/>
      <c r="P26" s="33"/>
      <c r="Q26" s="33"/>
      <c r="R26" s="33"/>
      <c r="S26" s="33"/>
      <c r="T26" s="33"/>
      <c r="U26" s="33">
        <v>12</v>
      </c>
    </row>
    <row r="27" spans="1:26" s="21" customFormat="1" ht="48" x14ac:dyDescent="0.2">
      <c r="A27" s="35">
        <v>1</v>
      </c>
      <c r="B27" s="36" t="s">
        <v>30</v>
      </c>
      <c r="C27" s="37" t="s">
        <v>31</v>
      </c>
      <c r="D27" s="38">
        <v>1448.54</v>
      </c>
      <c r="E27" s="39">
        <v>1329.78</v>
      </c>
      <c r="F27" s="38" t="s">
        <v>32</v>
      </c>
      <c r="G27" s="38">
        <v>493</v>
      </c>
      <c r="H27" s="38">
        <v>453</v>
      </c>
      <c r="I27" s="38" t="s">
        <v>33</v>
      </c>
      <c r="J27" s="38">
        <v>6158</v>
      </c>
      <c r="K27" s="39">
        <v>5907</v>
      </c>
      <c r="L27" s="39"/>
      <c r="M27" s="39"/>
      <c r="N27" s="39"/>
      <c r="O27" s="39"/>
      <c r="P27" s="39"/>
      <c r="Q27" s="39"/>
      <c r="R27" s="39"/>
      <c r="S27" s="39"/>
      <c r="T27" s="39"/>
      <c r="U27" s="39" t="s">
        <v>34</v>
      </c>
    </row>
    <row r="28" spans="1:26" s="21" customFormat="1" ht="24" x14ac:dyDescent="0.2">
      <c r="A28" s="40"/>
      <c r="B28" s="41" t="s">
        <v>35</v>
      </c>
      <c r="C28" s="42" t="s">
        <v>36</v>
      </c>
      <c r="D28" s="43"/>
      <c r="E28" s="44"/>
      <c r="F28" s="43"/>
      <c r="G28" s="43">
        <v>380</v>
      </c>
      <c r="H28" s="43"/>
      <c r="I28" s="43"/>
      <c r="J28" s="43">
        <v>4225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2"/>
    </row>
    <row r="29" spans="1:26" s="21" customFormat="1" ht="24" x14ac:dyDescent="0.2">
      <c r="A29" s="40"/>
      <c r="B29" s="41" t="s">
        <v>37</v>
      </c>
      <c r="C29" s="42" t="s">
        <v>38</v>
      </c>
      <c r="D29" s="43"/>
      <c r="E29" s="44"/>
      <c r="F29" s="43"/>
      <c r="G29" s="43">
        <v>287</v>
      </c>
      <c r="H29" s="43"/>
      <c r="I29" s="43"/>
      <c r="J29" s="43">
        <v>3018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2"/>
    </row>
    <row r="30" spans="1:26" s="21" customFormat="1" ht="12" x14ac:dyDescent="0.2">
      <c r="A30" s="40"/>
      <c r="B30" s="41" t="s">
        <v>39</v>
      </c>
      <c r="C30" s="42" t="s">
        <v>40</v>
      </c>
      <c r="D30" s="43"/>
      <c r="E30" s="44"/>
      <c r="F30" s="43"/>
      <c r="G30" s="43">
        <v>1160</v>
      </c>
      <c r="H30" s="43"/>
      <c r="I30" s="43"/>
      <c r="J30" s="43">
        <v>13401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32"/>
    </row>
    <row r="31" spans="1:26" s="21" customFormat="1" ht="96" x14ac:dyDescent="0.2">
      <c r="A31" s="35">
        <v>2</v>
      </c>
      <c r="B31" s="36" t="s">
        <v>41</v>
      </c>
      <c r="C31" s="37" t="s">
        <v>42</v>
      </c>
      <c r="D31" s="38">
        <v>498.93</v>
      </c>
      <c r="E31" s="39">
        <v>467.56</v>
      </c>
      <c r="F31" s="38" t="s">
        <v>43</v>
      </c>
      <c r="G31" s="38">
        <v>586</v>
      </c>
      <c r="H31" s="38">
        <v>549</v>
      </c>
      <c r="I31" s="38" t="s">
        <v>44</v>
      </c>
      <c r="J31" s="38">
        <v>7350</v>
      </c>
      <c r="K31" s="39">
        <v>7168</v>
      </c>
      <c r="L31" s="39"/>
      <c r="M31" s="39"/>
      <c r="N31" s="39"/>
      <c r="O31" s="39"/>
      <c r="P31" s="39"/>
      <c r="Q31" s="39"/>
      <c r="R31" s="39"/>
      <c r="S31" s="39"/>
      <c r="T31" s="39"/>
      <c r="U31" s="39" t="s">
        <v>45</v>
      </c>
    </row>
    <row r="32" spans="1:26" s="21" customFormat="1" ht="24" x14ac:dyDescent="0.2">
      <c r="A32" s="40"/>
      <c r="B32" s="41" t="s">
        <v>46</v>
      </c>
      <c r="C32" s="42" t="s">
        <v>36</v>
      </c>
      <c r="D32" s="43"/>
      <c r="E32" s="44"/>
      <c r="F32" s="43"/>
      <c r="G32" s="43">
        <v>465</v>
      </c>
      <c r="H32" s="43"/>
      <c r="I32" s="43"/>
      <c r="J32" s="43">
        <v>5181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32"/>
    </row>
    <row r="33" spans="1:22" s="21" customFormat="1" ht="24" x14ac:dyDescent="0.2">
      <c r="A33" s="40"/>
      <c r="B33" s="41" t="s">
        <v>47</v>
      </c>
      <c r="C33" s="42" t="s">
        <v>38</v>
      </c>
      <c r="D33" s="43"/>
      <c r="E33" s="44"/>
      <c r="F33" s="43"/>
      <c r="G33" s="43">
        <v>352</v>
      </c>
      <c r="H33" s="43"/>
      <c r="I33" s="43"/>
      <c r="J33" s="43">
        <v>3701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32"/>
    </row>
    <row r="34" spans="1:22" s="21" customFormat="1" ht="12" x14ac:dyDescent="0.2">
      <c r="A34" s="40"/>
      <c r="B34" s="41" t="s">
        <v>39</v>
      </c>
      <c r="C34" s="42" t="s">
        <v>40</v>
      </c>
      <c r="D34" s="43"/>
      <c r="E34" s="44"/>
      <c r="F34" s="43"/>
      <c r="G34" s="43">
        <v>1403</v>
      </c>
      <c r="H34" s="43"/>
      <c r="I34" s="43"/>
      <c r="J34" s="43">
        <v>16232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32"/>
    </row>
    <row r="35" spans="1:22" s="21" customFormat="1" ht="48" x14ac:dyDescent="0.2">
      <c r="A35" s="35">
        <v>3</v>
      </c>
      <c r="B35" s="36" t="s">
        <v>48</v>
      </c>
      <c r="C35" s="37" t="s">
        <v>49</v>
      </c>
      <c r="D35" s="38">
        <v>963</v>
      </c>
      <c r="E35" s="39">
        <v>963</v>
      </c>
      <c r="F35" s="38"/>
      <c r="G35" s="38">
        <v>382</v>
      </c>
      <c r="H35" s="38">
        <v>382</v>
      </c>
      <c r="I35" s="38"/>
      <c r="J35" s="38">
        <v>4994</v>
      </c>
      <c r="K35" s="39">
        <v>4994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2" s="21" customFormat="1" ht="24" x14ac:dyDescent="0.2">
      <c r="A36" s="40"/>
      <c r="B36" s="41" t="s">
        <v>50</v>
      </c>
      <c r="C36" s="42" t="s">
        <v>36</v>
      </c>
      <c r="D36" s="43"/>
      <c r="E36" s="44"/>
      <c r="F36" s="43"/>
      <c r="G36" s="43">
        <v>313</v>
      </c>
      <c r="H36" s="43"/>
      <c r="I36" s="43"/>
      <c r="J36" s="43">
        <v>3496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32"/>
    </row>
    <row r="37" spans="1:22" s="21" customFormat="1" ht="24" x14ac:dyDescent="0.2">
      <c r="A37" s="40"/>
      <c r="B37" s="41" t="s">
        <v>51</v>
      </c>
      <c r="C37" s="42" t="s">
        <v>38</v>
      </c>
      <c r="D37" s="43"/>
      <c r="E37" s="44"/>
      <c r="F37" s="43"/>
      <c r="G37" s="43">
        <v>237</v>
      </c>
      <c r="H37" s="43"/>
      <c r="I37" s="43"/>
      <c r="J37" s="43">
        <v>2497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32"/>
    </row>
    <row r="38" spans="1:22" s="21" customFormat="1" ht="12" x14ac:dyDescent="0.2">
      <c r="A38" s="40"/>
      <c r="B38" s="41" t="s">
        <v>39</v>
      </c>
      <c r="C38" s="42" t="s">
        <v>40</v>
      </c>
      <c r="D38" s="43"/>
      <c r="E38" s="44"/>
      <c r="F38" s="43"/>
      <c r="G38" s="43">
        <v>932</v>
      </c>
      <c r="H38" s="43"/>
      <c r="I38" s="43"/>
      <c r="J38" s="43">
        <v>10987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32"/>
    </row>
    <row r="39" spans="1:22" s="21" customFormat="1" ht="17.850000000000001" customHeight="1" x14ac:dyDescent="0.2">
      <c r="A39" s="70" t="s">
        <v>52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1:22" s="21" customFormat="1" ht="60" x14ac:dyDescent="0.2">
      <c r="A40" s="35">
        <v>4</v>
      </c>
      <c r="B40" s="36" t="s">
        <v>53</v>
      </c>
      <c r="C40" s="37" t="s">
        <v>54</v>
      </c>
      <c r="D40" s="38">
        <v>44.21</v>
      </c>
      <c r="E40" s="39"/>
      <c r="F40" s="38">
        <v>44.21</v>
      </c>
      <c r="G40" s="38">
        <v>104</v>
      </c>
      <c r="H40" s="38"/>
      <c r="I40" s="38">
        <v>104</v>
      </c>
      <c r="J40" s="38">
        <v>937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>
        <v>937</v>
      </c>
    </row>
    <row r="41" spans="1:22" s="21" customFormat="1" ht="12" x14ac:dyDescent="0.2">
      <c r="A41" s="40"/>
      <c r="B41" s="41" t="s">
        <v>39</v>
      </c>
      <c r="C41" s="42" t="s">
        <v>40</v>
      </c>
      <c r="D41" s="43"/>
      <c r="E41" s="44"/>
      <c r="F41" s="43"/>
      <c r="G41" s="43">
        <v>104</v>
      </c>
      <c r="H41" s="43"/>
      <c r="I41" s="43"/>
      <c r="J41" s="43">
        <v>937</v>
      </c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32"/>
    </row>
    <row r="42" spans="1:22" s="21" customFormat="1" ht="72" x14ac:dyDescent="0.2">
      <c r="A42" s="35">
        <v>5</v>
      </c>
      <c r="B42" s="36" t="s">
        <v>55</v>
      </c>
      <c r="C42" s="37" t="s">
        <v>54</v>
      </c>
      <c r="D42" s="38">
        <v>24.01</v>
      </c>
      <c r="E42" s="39"/>
      <c r="F42" s="38">
        <v>24.01</v>
      </c>
      <c r="G42" s="38">
        <v>56</v>
      </c>
      <c r="H42" s="38"/>
      <c r="I42" s="38">
        <v>56</v>
      </c>
      <c r="J42" s="38">
        <v>265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>
        <v>265</v>
      </c>
    </row>
    <row r="43" spans="1:22" s="21" customFormat="1" ht="12" x14ac:dyDescent="0.2">
      <c r="A43" s="45"/>
      <c r="B43" s="46" t="s">
        <v>39</v>
      </c>
      <c r="C43" s="47" t="s">
        <v>40</v>
      </c>
      <c r="D43" s="48"/>
      <c r="E43" s="49"/>
      <c r="F43" s="48"/>
      <c r="G43" s="48">
        <v>56</v>
      </c>
      <c r="H43" s="48"/>
      <c r="I43" s="48"/>
      <c r="J43" s="48">
        <v>265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32"/>
    </row>
    <row r="44" spans="1:22" s="21" customFormat="1" ht="21" customHeight="1" x14ac:dyDescent="0.2">
      <c r="A44" s="72" t="s">
        <v>56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1:22" s="21" customFormat="1" ht="108" x14ac:dyDescent="0.2">
      <c r="A45" s="35">
        <v>6</v>
      </c>
      <c r="B45" s="36" t="s">
        <v>57</v>
      </c>
      <c r="C45" s="37" t="s">
        <v>58</v>
      </c>
      <c r="D45" s="38">
        <v>11834.19</v>
      </c>
      <c r="E45" s="39" t="s">
        <v>59</v>
      </c>
      <c r="F45" s="38" t="s">
        <v>60</v>
      </c>
      <c r="G45" s="38">
        <v>14420</v>
      </c>
      <c r="H45" s="38" t="s">
        <v>61</v>
      </c>
      <c r="I45" s="38" t="s">
        <v>62</v>
      </c>
      <c r="J45" s="38">
        <v>80874</v>
      </c>
      <c r="K45" s="39" t="s">
        <v>63</v>
      </c>
      <c r="L45" s="39"/>
      <c r="M45" s="39"/>
      <c r="N45" s="39"/>
      <c r="O45" s="39"/>
      <c r="P45" s="39"/>
      <c r="Q45" s="39"/>
      <c r="R45" s="39"/>
      <c r="S45" s="39"/>
      <c r="T45" s="39"/>
      <c r="U45" s="39" t="s">
        <v>64</v>
      </c>
    </row>
    <row r="46" spans="1:22" s="21" customFormat="1" ht="24" x14ac:dyDescent="0.2">
      <c r="A46" s="40"/>
      <c r="B46" s="41" t="s">
        <v>65</v>
      </c>
      <c r="C46" s="42" t="s">
        <v>66</v>
      </c>
      <c r="D46" s="43"/>
      <c r="E46" s="44"/>
      <c r="F46" s="43"/>
      <c r="G46" s="43">
        <v>2469</v>
      </c>
      <c r="H46" s="43"/>
      <c r="I46" s="43"/>
      <c r="J46" s="43">
        <v>27345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32"/>
    </row>
    <row r="47" spans="1:22" s="21" customFormat="1" ht="24" x14ac:dyDescent="0.2">
      <c r="A47" s="40"/>
      <c r="B47" s="41" t="s">
        <v>67</v>
      </c>
      <c r="C47" s="42" t="s">
        <v>68</v>
      </c>
      <c r="D47" s="43"/>
      <c r="E47" s="44"/>
      <c r="F47" s="43"/>
      <c r="G47" s="43">
        <v>1245</v>
      </c>
      <c r="H47" s="43"/>
      <c r="I47" s="43"/>
      <c r="J47" s="43">
        <v>13065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32"/>
    </row>
    <row r="48" spans="1:22" s="21" customFormat="1" ht="12" x14ac:dyDescent="0.2">
      <c r="A48" s="40"/>
      <c r="B48" s="41" t="s">
        <v>39</v>
      </c>
      <c r="C48" s="42" t="s">
        <v>40</v>
      </c>
      <c r="D48" s="43"/>
      <c r="E48" s="44"/>
      <c r="F48" s="43"/>
      <c r="G48" s="43">
        <v>18580</v>
      </c>
      <c r="H48" s="43"/>
      <c r="I48" s="43"/>
      <c r="J48" s="43">
        <v>126035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32"/>
    </row>
    <row r="49" spans="1:22" s="21" customFormat="1" ht="72" x14ac:dyDescent="0.2">
      <c r="A49" s="35">
        <v>7</v>
      </c>
      <c r="B49" s="36" t="s">
        <v>69</v>
      </c>
      <c r="C49" s="37" t="s">
        <v>70</v>
      </c>
      <c r="D49" s="38">
        <v>1327.09</v>
      </c>
      <c r="E49" s="39" t="s">
        <v>71</v>
      </c>
      <c r="F49" s="38"/>
      <c r="G49" s="38">
        <v>53452</v>
      </c>
      <c r="H49" s="38" t="s">
        <v>72</v>
      </c>
      <c r="I49" s="38"/>
      <c r="J49" s="38">
        <v>108182</v>
      </c>
      <c r="K49" s="39" t="s">
        <v>73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2" s="21" customFormat="1" ht="84" x14ac:dyDescent="0.2">
      <c r="A50" s="35">
        <v>8</v>
      </c>
      <c r="B50" s="36" t="s">
        <v>74</v>
      </c>
      <c r="C50" s="37" t="s">
        <v>75</v>
      </c>
      <c r="D50" s="38">
        <v>1306.28</v>
      </c>
      <c r="E50" s="39" t="s">
        <v>76</v>
      </c>
      <c r="F50" s="38"/>
      <c r="G50" s="38">
        <v>35873</v>
      </c>
      <c r="H50" s="38" t="s">
        <v>77</v>
      </c>
      <c r="I50" s="38"/>
      <c r="J50" s="38">
        <v>87262</v>
      </c>
      <c r="K50" s="39" t="s">
        <v>78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2" s="21" customFormat="1" ht="84" x14ac:dyDescent="0.2">
      <c r="A51" s="35">
        <v>9</v>
      </c>
      <c r="B51" s="36" t="s">
        <v>79</v>
      </c>
      <c r="C51" s="37" t="s">
        <v>80</v>
      </c>
      <c r="D51" s="38">
        <v>1306.28</v>
      </c>
      <c r="E51" s="39" t="s">
        <v>76</v>
      </c>
      <c r="F51" s="38"/>
      <c r="G51" s="38">
        <v>70686</v>
      </c>
      <c r="H51" s="38" t="s">
        <v>81</v>
      </c>
      <c r="I51" s="38"/>
      <c r="J51" s="38">
        <v>171946</v>
      </c>
      <c r="K51" s="39" t="s">
        <v>82</v>
      </c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2" s="21" customFormat="1" ht="84" x14ac:dyDescent="0.2">
      <c r="A52" s="35">
        <v>10</v>
      </c>
      <c r="B52" s="36" t="s">
        <v>83</v>
      </c>
      <c r="C52" s="37" t="s">
        <v>84</v>
      </c>
      <c r="D52" s="38">
        <v>11493.91</v>
      </c>
      <c r="E52" s="39" t="s">
        <v>85</v>
      </c>
      <c r="F52" s="38" t="s">
        <v>86</v>
      </c>
      <c r="G52" s="38">
        <v>389</v>
      </c>
      <c r="H52" s="38" t="s">
        <v>87</v>
      </c>
      <c r="I52" s="38">
        <v>16</v>
      </c>
      <c r="J52" s="38">
        <v>2183</v>
      </c>
      <c r="K52" s="39" t="s">
        <v>88</v>
      </c>
      <c r="L52" s="39"/>
      <c r="M52" s="39"/>
      <c r="N52" s="39"/>
      <c r="O52" s="39"/>
      <c r="P52" s="39"/>
      <c r="Q52" s="39"/>
      <c r="R52" s="39"/>
      <c r="S52" s="39"/>
      <c r="T52" s="39"/>
      <c r="U52" s="39" t="s">
        <v>89</v>
      </c>
    </row>
    <row r="53" spans="1:22" s="21" customFormat="1" ht="24" x14ac:dyDescent="0.2">
      <c r="A53" s="40"/>
      <c r="B53" s="41" t="s">
        <v>90</v>
      </c>
      <c r="C53" s="42" t="s">
        <v>66</v>
      </c>
      <c r="D53" s="43"/>
      <c r="E53" s="44"/>
      <c r="F53" s="43"/>
      <c r="G53" s="43">
        <v>66</v>
      </c>
      <c r="H53" s="43"/>
      <c r="I53" s="43"/>
      <c r="J53" s="43">
        <v>743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32"/>
    </row>
    <row r="54" spans="1:22" s="21" customFormat="1" ht="24" x14ac:dyDescent="0.2">
      <c r="A54" s="40"/>
      <c r="B54" s="41" t="s">
        <v>91</v>
      </c>
      <c r="C54" s="42" t="s">
        <v>68</v>
      </c>
      <c r="D54" s="43"/>
      <c r="E54" s="44"/>
      <c r="F54" s="43"/>
      <c r="G54" s="43">
        <v>33</v>
      </c>
      <c r="H54" s="43"/>
      <c r="I54" s="43"/>
      <c r="J54" s="43">
        <v>355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32"/>
    </row>
    <row r="55" spans="1:22" s="21" customFormat="1" ht="12" x14ac:dyDescent="0.2">
      <c r="A55" s="40"/>
      <c r="B55" s="41" t="s">
        <v>39</v>
      </c>
      <c r="C55" s="42" t="s">
        <v>40</v>
      </c>
      <c r="D55" s="43"/>
      <c r="E55" s="44"/>
      <c r="F55" s="43"/>
      <c r="G55" s="43">
        <v>500</v>
      </c>
      <c r="H55" s="43"/>
      <c r="I55" s="43"/>
      <c r="J55" s="43">
        <v>3411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32"/>
    </row>
    <row r="56" spans="1:22" s="21" customFormat="1" ht="84" x14ac:dyDescent="0.2">
      <c r="A56" s="35">
        <v>11</v>
      </c>
      <c r="B56" s="36" t="s">
        <v>92</v>
      </c>
      <c r="C56" s="37" t="s">
        <v>93</v>
      </c>
      <c r="D56" s="38">
        <v>1327.01</v>
      </c>
      <c r="E56" s="39" t="s">
        <v>94</v>
      </c>
      <c r="F56" s="38"/>
      <c r="G56" s="38">
        <v>4489</v>
      </c>
      <c r="H56" s="38" t="s">
        <v>95</v>
      </c>
      <c r="I56" s="38"/>
      <c r="J56" s="38">
        <v>9834</v>
      </c>
      <c r="K56" s="39" t="s">
        <v>96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2" s="21" customFormat="1" ht="72" x14ac:dyDescent="0.2">
      <c r="A57" s="35">
        <v>12</v>
      </c>
      <c r="B57" s="36" t="s">
        <v>97</v>
      </c>
      <c r="C57" s="37" t="s">
        <v>98</v>
      </c>
      <c r="D57" s="38">
        <v>4287.83</v>
      </c>
      <c r="E57" s="39" t="s">
        <v>99</v>
      </c>
      <c r="F57" s="38" t="s">
        <v>100</v>
      </c>
      <c r="G57" s="38">
        <v>3343</v>
      </c>
      <c r="H57" s="38" t="s">
        <v>101</v>
      </c>
      <c r="I57" s="38" t="s">
        <v>102</v>
      </c>
      <c r="J57" s="38">
        <v>15321</v>
      </c>
      <c r="K57" s="39" t="s">
        <v>103</v>
      </c>
      <c r="L57" s="39"/>
      <c r="M57" s="39"/>
      <c r="N57" s="39"/>
      <c r="O57" s="39"/>
      <c r="P57" s="39"/>
      <c r="Q57" s="39"/>
      <c r="R57" s="39"/>
      <c r="S57" s="39"/>
      <c r="T57" s="39"/>
      <c r="U57" s="39" t="s">
        <v>104</v>
      </c>
    </row>
    <row r="58" spans="1:22" s="21" customFormat="1" ht="24" x14ac:dyDescent="0.2">
      <c r="A58" s="40"/>
      <c r="B58" s="41" t="s">
        <v>105</v>
      </c>
      <c r="C58" s="42" t="s">
        <v>66</v>
      </c>
      <c r="D58" s="43"/>
      <c r="E58" s="44"/>
      <c r="F58" s="43"/>
      <c r="G58" s="43">
        <v>219</v>
      </c>
      <c r="H58" s="43"/>
      <c r="I58" s="43"/>
      <c r="J58" s="43">
        <v>2417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32"/>
    </row>
    <row r="59" spans="1:22" s="21" customFormat="1" ht="24" x14ac:dyDescent="0.2">
      <c r="A59" s="40"/>
      <c r="B59" s="41" t="s">
        <v>106</v>
      </c>
      <c r="C59" s="42" t="s">
        <v>68</v>
      </c>
      <c r="D59" s="43"/>
      <c r="E59" s="44"/>
      <c r="F59" s="43"/>
      <c r="G59" s="43">
        <v>110</v>
      </c>
      <c r="H59" s="43"/>
      <c r="I59" s="43"/>
      <c r="J59" s="43">
        <v>1155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32"/>
    </row>
    <row r="60" spans="1:22" s="21" customFormat="1" ht="12" x14ac:dyDescent="0.2">
      <c r="A60" s="40"/>
      <c r="B60" s="41" t="s">
        <v>39</v>
      </c>
      <c r="C60" s="42" t="s">
        <v>40</v>
      </c>
      <c r="D60" s="43"/>
      <c r="E60" s="44"/>
      <c r="F60" s="43"/>
      <c r="G60" s="43">
        <v>3702</v>
      </c>
      <c r="H60" s="43"/>
      <c r="I60" s="43"/>
      <c r="J60" s="43">
        <v>19262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32"/>
    </row>
    <row r="61" spans="1:22" s="21" customFormat="1" ht="60" x14ac:dyDescent="0.2">
      <c r="A61" s="35">
        <v>13</v>
      </c>
      <c r="B61" s="36" t="s">
        <v>107</v>
      </c>
      <c r="C61" s="37" t="s">
        <v>108</v>
      </c>
      <c r="D61" s="38">
        <v>320</v>
      </c>
      <c r="E61" s="39" t="s">
        <v>109</v>
      </c>
      <c r="F61" s="38"/>
      <c r="G61" s="38">
        <v>24950</v>
      </c>
      <c r="H61" s="38" t="s">
        <v>110</v>
      </c>
      <c r="I61" s="38"/>
      <c r="J61" s="38">
        <v>22618</v>
      </c>
      <c r="K61" s="39" t="s">
        <v>111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2" s="21" customFormat="1" ht="60" x14ac:dyDescent="0.2">
      <c r="A62" s="35">
        <v>14</v>
      </c>
      <c r="B62" s="36" t="s">
        <v>112</v>
      </c>
      <c r="C62" s="37" t="s">
        <v>113</v>
      </c>
      <c r="D62" s="38">
        <v>2720.45</v>
      </c>
      <c r="E62" s="39" t="s">
        <v>114</v>
      </c>
      <c r="F62" s="38" t="s">
        <v>115</v>
      </c>
      <c r="G62" s="38">
        <v>2031</v>
      </c>
      <c r="H62" s="38" t="s">
        <v>116</v>
      </c>
      <c r="I62" s="38" t="s">
        <v>117</v>
      </c>
      <c r="J62" s="38">
        <v>12124</v>
      </c>
      <c r="K62" s="39" t="s">
        <v>118</v>
      </c>
      <c r="L62" s="39"/>
      <c r="M62" s="39"/>
      <c r="N62" s="39"/>
      <c r="O62" s="39"/>
      <c r="P62" s="39"/>
      <c r="Q62" s="39"/>
      <c r="R62" s="39"/>
      <c r="S62" s="39"/>
      <c r="T62" s="39"/>
      <c r="U62" s="39" t="s">
        <v>119</v>
      </c>
    </row>
    <row r="63" spans="1:22" s="21" customFormat="1" ht="24" x14ac:dyDescent="0.2">
      <c r="A63" s="40"/>
      <c r="B63" s="41" t="s">
        <v>120</v>
      </c>
      <c r="C63" s="42" t="s">
        <v>121</v>
      </c>
      <c r="D63" s="43"/>
      <c r="E63" s="44"/>
      <c r="F63" s="43"/>
      <c r="G63" s="43">
        <v>277</v>
      </c>
      <c r="H63" s="43"/>
      <c r="I63" s="43"/>
      <c r="J63" s="43">
        <v>3101</v>
      </c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32"/>
    </row>
    <row r="64" spans="1:22" s="21" customFormat="1" ht="24" x14ac:dyDescent="0.2">
      <c r="A64" s="40"/>
      <c r="B64" s="41" t="s">
        <v>122</v>
      </c>
      <c r="C64" s="42" t="s">
        <v>123</v>
      </c>
      <c r="D64" s="43"/>
      <c r="E64" s="44"/>
      <c r="F64" s="43"/>
      <c r="G64" s="43">
        <v>217</v>
      </c>
      <c r="H64" s="43"/>
      <c r="I64" s="43"/>
      <c r="J64" s="43">
        <v>2271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32"/>
    </row>
    <row r="65" spans="1:22" s="21" customFormat="1" ht="12" x14ac:dyDescent="0.2">
      <c r="A65" s="40"/>
      <c r="B65" s="41" t="s">
        <v>39</v>
      </c>
      <c r="C65" s="42" t="s">
        <v>40</v>
      </c>
      <c r="D65" s="43"/>
      <c r="E65" s="44"/>
      <c r="F65" s="43"/>
      <c r="G65" s="43">
        <v>2525</v>
      </c>
      <c r="H65" s="43"/>
      <c r="I65" s="43"/>
      <c r="J65" s="43">
        <v>17496</v>
      </c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32"/>
    </row>
    <row r="66" spans="1:22" s="21" customFormat="1" ht="72" x14ac:dyDescent="0.2">
      <c r="A66" s="35">
        <v>15</v>
      </c>
      <c r="B66" s="36" t="s">
        <v>124</v>
      </c>
      <c r="C66" s="37" t="s">
        <v>125</v>
      </c>
      <c r="D66" s="38">
        <v>2557.14</v>
      </c>
      <c r="E66" s="39" t="s">
        <v>126</v>
      </c>
      <c r="F66" s="38" t="s">
        <v>127</v>
      </c>
      <c r="G66" s="38">
        <v>2278</v>
      </c>
      <c r="H66" s="38" t="s">
        <v>128</v>
      </c>
      <c r="I66" s="38" t="s">
        <v>129</v>
      </c>
      <c r="J66" s="38">
        <v>24063</v>
      </c>
      <c r="K66" s="39" t="s">
        <v>130</v>
      </c>
      <c r="L66" s="39"/>
      <c r="M66" s="39"/>
      <c r="N66" s="39"/>
      <c r="O66" s="39"/>
      <c r="P66" s="39"/>
      <c r="Q66" s="39"/>
      <c r="R66" s="39"/>
      <c r="S66" s="39"/>
      <c r="T66" s="39"/>
      <c r="U66" s="39" t="s">
        <v>131</v>
      </c>
    </row>
    <row r="67" spans="1:22" s="21" customFormat="1" ht="24" x14ac:dyDescent="0.2">
      <c r="A67" s="40"/>
      <c r="B67" s="41" t="s">
        <v>132</v>
      </c>
      <c r="C67" s="42" t="s">
        <v>133</v>
      </c>
      <c r="D67" s="43"/>
      <c r="E67" s="44"/>
      <c r="F67" s="43"/>
      <c r="G67" s="43">
        <v>1872</v>
      </c>
      <c r="H67" s="43"/>
      <c r="I67" s="43"/>
      <c r="J67" s="43">
        <v>20705</v>
      </c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32"/>
    </row>
    <row r="68" spans="1:22" s="21" customFormat="1" ht="24" x14ac:dyDescent="0.2">
      <c r="A68" s="40"/>
      <c r="B68" s="41" t="s">
        <v>134</v>
      </c>
      <c r="C68" s="42" t="s">
        <v>135</v>
      </c>
      <c r="D68" s="43"/>
      <c r="E68" s="44"/>
      <c r="F68" s="43"/>
      <c r="G68" s="43">
        <v>926</v>
      </c>
      <c r="H68" s="43"/>
      <c r="I68" s="43"/>
      <c r="J68" s="43">
        <v>9576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32"/>
    </row>
    <row r="69" spans="1:22" s="21" customFormat="1" ht="12" x14ac:dyDescent="0.2">
      <c r="A69" s="40"/>
      <c r="B69" s="41" t="s">
        <v>39</v>
      </c>
      <c r="C69" s="42" t="s">
        <v>40</v>
      </c>
      <c r="D69" s="43"/>
      <c r="E69" s="44"/>
      <c r="F69" s="43"/>
      <c r="G69" s="43">
        <v>5346</v>
      </c>
      <c r="H69" s="43"/>
      <c r="I69" s="43"/>
      <c r="J69" s="43">
        <v>57790</v>
      </c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32"/>
    </row>
    <row r="70" spans="1:22" s="21" customFormat="1" ht="48" x14ac:dyDescent="0.2">
      <c r="A70" s="35">
        <v>16</v>
      </c>
      <c r="B70" s="36" t="s">
        <v>136</v>
      </c>
      <c r="C70" s="37">
        <v>93.547439999999995</v>
      </c>
      <c r="D70" s="38">
        <v>66.63</v>
      </c>
      <c r="E70" s="39" t="s">
        <v>137</v>
      </c>
      <c r="F70" s="38"/>
      <c r="G70" s="38">
        <v>6233</v>
      </c>
      <c r="H70" s="38" t="s">
        <v>138</v>
      </c>
      <c r="I70" s="38"/>
      <c r="J70" s="38">
        <v>12040</v>
      </c>
      <c r="K70" s="39" t="s">
        <v>139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2" s="21" customFormat="1" ht="132" x14ac:dyDescent="0.2">
      <c r="A71" s="35">
        <v>17</v>
      </c>
      <c r="B71" s="36" t="s">
        <v>140</v>
      </c>
      <c r="C71" s="37" t="s">
        <v>141</v>
      </c>
      <c r="D71" s="38">
        <v>84.91</v>
      </c>
      <c r="E71" s="39">
        <v>80.78</v>
      </c>
      <c r="F71" s="38">
        <v>4.13</v>
      </c>
      <c r="G71" s="38">
        <v>158</v>
      </c>
      <c r="H71" s="38">
        <v>150</v>
      </c>
      <c r="I71" s="38">
        <v>8</v>
      </c>
      <c r="J71" s="38">
        <v>2005</v>
      </c>
      <c r="K71" s="39">
        <v>1959</v>
      </c>
      <c r="L71" s="39"/>
      <c r="M71" s="39"/>
      <c r="N71" s="39"/>
      <c r="O71" s="39"/>
      <c r="P71" s="39"/>
      <c r="Q71" s="39"/>
      <c r="R71" s="39"/>
      <c r="S71" s="39"/>
      <c r="T71" s="39"/>
      <c r="U71" s="39">
        <v>46</v>
      </c>
    </row>
    <row r="72" spans="1:22" s="21" customFormat="1" ht="24" x14ac:dyDescent="0.2">
      <c r="A72" s="40"/>
      <c r="B72" s="41" t="s">
        <v>142</v>
      </c>
      <c r="C72" s="42" t="s">
        <v>66</v>
      </c>
      <c r="D72" s="43"/>
      <c r="E72" s="44"/>
      <c r="F72" s="43"/>
      <c r="G72" s="43">
        <v>184</v>
      </c>
      <c r="H72" s="43"/>
      <c r="I72" s="43"/>
      <c r="J72" s="43">
        <v>2028</v>
      </c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32"/>
    </row>
    <row r="73" spans="1:22" s="21" customFormat="1" ht="24" x14ac:dyDescent="0.2">
      <c r="A73" s="40"/>
      <c r="B73" s="41" t="s">
        <v>143</v>
      </c>
      <c r="C73" s="42" t="s">
        <v>68</v>
      </c>
      <c r="D73" s="43"/>
      <c r="E73" s="44"/>
      <c r="F73" s="43"/>
      <c r="G73" s="43">
        <v>93</v>
      </c>
      <c r="H73" s="43"/>
      <c r="I73" s="43"/>
      <c r="J73" s="43">
        <v>969</v>
      </c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32"/>
    </row>
    <row r="74" spans="1:22" s="21" customFormat="1" ht="12" x14ac:dyDescent="0.2">
      <c r="A74" s="40"/>
      <c r="B74" s="41" t="s">
        <v>39</v>
      </c>
      <c r="C74" s="42" t="s">
        <v>40</v>
      </c>
      <c r="D74" s="43"/>
      <c r="E74" s="44"/>
      <c r="F74" s="43"/>
      <c r="G74" s="43">
        <v>460</v>
      </c>
      <c r="H74" s="43"/>
      <c r="I74" s="43"/>
      <c r="J74" s="43">
        <v>5308</v>
      </c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32"/>
    </row>
    <row r="75" spans="1:22" s="21" customFormat="1" ht="36" x14ac:dyDescent="0.2">
      <c r="A75" s="35">
        <v>18</v>
      </c>
      <c r="B75" s="36" t="s">
        <v>144</v>
      </c>
      <c r="C75" s="37">
        <v>207.88319999999999</v>
      </c>
      <c r="D75" s="38">
        <v>31.72</v>
      </c>
      <c r="E75" s="39" t="s">
        <v>145</v>
      </c>
      <c r="F75" s="38"/>
      <c r="G75" s="38">
        <v>6594</v>
      </c>
      <c r="H75" s="38" t="s">
        <v>146</v>
      </c>
      <c r="I75" s="38"/>
      <c r="J75" s="38">
        <v>10161</v>
      </c>
      <c r="K75" s="39" t="s">
        <v>147</v>
      </c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2" s="21" customFormat="1" ht="132" x14ac:dyDescent="0.2">
      <c r="A76" s="35">
        <v>19</v>
      </c>
      <c r="B76" s="36" t="s">
        <v>148</v>
      </c>
      <c r="C76" s="37" t="s">
        <v>141</v>
      </c>
      <c r="D76" s="38">
        <v>320.07</v>
      </c>
      <c r="E76" s="39" t="s">
        <v>149</v>
      </c>
      <c r="F76" s="38"/>
      <c r="G76" s="38">
        <v>594</v>
      </c>
      <c r="H76" s="38" t="s">
        <v>150</v>
      </c>
      <c r="I76" s="38"/>
      <c r="J76" s="38">
        <v>3192</v>
      </c>
      <c r="K76" s="39" t="s">
        <v>151</v>
      </c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2" s="21" customFormat="1" ht="24" x14ac:dyDescent="0.2">
      <c r="A77" s="40"/>
      <c r="B77" s="41" t="s">
        <v>152</v>
      </c>
      <c r="C77" s="42" t="s">
        <v>66</v>
      </c>
      <c r="D77" s="43"/>
      <c r="E77" s="44"/>
      <c r="F77" s="43"/>
      <c r="G77" s="43">
        <v>164</v>
      </c>
      <c r="H77" s="43"/>
      <c r="I77" s="43"/>
      <c r="J77" s="43">
        <v>1813</v>
      </c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32"/>
    </row>
    <row r="78" spans="1:22" s="21" customFormat="1" ht="24" x14ac:dyDescent="0.2">
      <c r="A78" s="40"/>
      <c r="B78" s="41" t="s">
        <v>153</v>
      </c>
      <c r="C78" s="42" t="s">
        <v>68</v>
      </c>
      <c r="D78" s="43"/>
      <c r="E78" s="44"/>
      <c r="F78" s="43"/>
      <c r="G78" s="43">
        <v>82</v>
      </c>
      <c r="H78" s="43"/>
      <c r="I78" s="43"/>
      <c r="J78" s="43">
        <v>866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32"/>
    </row>
    <row r="79" spans="1:22" s="21" customFormat="1" ht="12" x14ac:dyDescent="0.2">
      <c r="A79" s="40"/>
      <c r="B79" s="41" t="s">
        <v>39</v>
      </c>
      <c r="C79" s="42" t="s">
        <v>40</v>
      </c>
      <c r="D79" s="43"/>
      <c r="E79" s="44"/>
      <c r="F79" s="43"/>
      <c r="G79" s="43">
        <v>860</v>
      </c>
      <c r="H79" s="43"/>
      <c r="I79" s="43"/>
      <c r="J79" s="43">
        <v>6134</v>
      </c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32"/>
    </row>
    <row r="80" spans="1:22" s="21" customFormat="1" ht="17.850000000000001" customHeight="1" x14ac:dyDescent="0.2">
      <c r="A80" s="70" t="s">
        <v>154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1:22" s="21" customFormat="1" ht="108" x14ac:dyDescent="0.2">
      <c r="A81" s="35">
        <v>20</v>
      </c>
      <c r="B81" s="36" t="s">
        <v>57</v>
      </c>
      <c r="C81" s="37" t="s">
        <v>155</v>
      </c>
      <c r="D81" s="38">
        <v>11834.19</v>
      </c>
      <c r="E81" s="39" t="s">
        <v>59</v>
      </c>
      <c r="F81" s="38" t="s">
        <v>60</v>
      </c>
      <c r="G81" s="38">
        <v>382</v>
      </c>
      <c r="H81" s="38" t="s">
        <v>156</v>
      </c>
      <c r="I81" s="38">
        <v>15</v>
      </c>
      <c r="J81" s="38">
        <v>2142</v>
      </c>
      <c r="K81" s="39" t="s">
        <v>157</v>
      </c>
      <c r="L81" s="39"/>
      <c r="M81" s="39"/>
      <c r="N81" s="39"/>
      <c r="O81" s="39"/>
      <c r="P81" s="39"/>
      <c r="Q81" s="39"/>
      <c r="R81" s="39"/>
      <c r="S81" s="39"/>
      <c r="T81" s="39"/>
      <c r="U81" s="39" t="s">
        <v>158</v>
      </c>
    </row>
    <row r="82" spans="1:22" s="21" customFormat="1" ht="24" x14ac:dyDescent="0.2">
      <c r="A82" s="40"/>
      <c r="B82" s="41" t="s">
        <v>159</v>
      </c>
      <c r="C82" s="42" t="s">
        <v>66</v>
      </c>
      <c r="D82" s="43"/>
      <c r="E82" s="44"/>
      <c r="F82" s="43"/>
      <c r="G82" s="43">
        <v>65</v>
      </c>
      <c r="H82" s="43"/>
      <c r="I82" s="43"/>
      <c r="J82" s="43">
        <v>725</v>
      </c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32"/>
    </row>
    <row r="83" spans="1:22" s="21" customFormat="1" ht="24" x14ac:dyDescent="0.2">
      <c r="A83" s="40"/>
      <c r="B83" s="41" t="s">
        <v>160</v>
      </c>
      <c r="C83" s="42" t="s">
        <v>68</v>
      </c>
      <c r="D83" s="43"/>
      <c r="E83" s="44"/>
      <c r="F83" s="43"/>
      <c r="G83" s="43">
        <v>33</v>
      </c>
      <c r="H83" s="43"/>
      <c r="I83" s="43"/>
      <c r="J83" s="43">
        <v>346</v>
      </c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32"/>
    </row>
    <row r="84" spans="1:22" s="21" customFormat="1" ht="12" x14ac:dyDescent="0.2">
      <c r="A84" s="40"/>
      <c r="B84" s="41" t="s">
        <v>39</v>
      </c>
      <c r="C84" s="42" t="s">
        <v>40</v>
      </c>
      <c r="D84" s="43"/>
      <c r="E84" s="44"/>
      <c r="F84" s="43"/>
      <c r="G84" s="43">
        <v>492</v>
      </c>
      <c r="H84" s="43"/>
      <c r="I84" s="43"/>
      <c r="J84" s="43">
        <v>3339</v>
      </c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32"/>
    </row>
    <row r="85" spans="1:22" s="21" customFormat="1" ht="72" x14ac:dyDescent="0.2">
      <c r="A85" s="35">
        <v>21</v>
      </c>
      <c r="B85" s="36" t="s">
        <v>161</v>
      </c>
      <c r="C85" s="37">
        <v>3.2269999999999999</v>
      </c>
      <c r="D85" s="38">
        <v>1120.74</v>
      </c>
      <c r="E85" s="39" t="s">
        <v>162</v>
      </c>
      <c r="F85" s="38"/>
      <c r="G85" s="38">
        <v>3617</v>
      </c>
      <c r="H85" s="38" t="s">
        <v>163</v>
      </c>
      <c r="I85" s="38"/>
      <c r="J85" s="38">
        <v>6936</v>
      </c>
      <c r="K85" s="39" t="s">
        <v>164</v>
      </c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2" s="21" customFormat="1" ht="72" x14ac:dyDescent="0.2">
      <c r="A86" s="35">
        <v>22</v>
      </c>
      <c r="B86" s="36" t="s">
        <v>165</v>
      </c>
      <c r="C86" s="37" t="s">
        <v>166</v>
      </c>
      <c r="D86" s="38">
        <v>10801.34</v>
      </c>
      <c r="E86" s="39" t="s">
        <v>167</v>
      </c>
      <c r="F86" s="38" t="s">
        <v>168</v>
      </c>
      <c r="G86" s="38">
        <v>213</v>
      </c>
      <c r="H86" s="38" t="s">
        <v>169</v>
      </c>
      <c r="I86" s="38">
        <v>9</v>
      </c>
      <c r="J86" s="38">
        <v>1167</v>
      </c>
      <c r="K86" s="39" t="s">
        <v>170</v>
      </c>
      <c r="L86" s="39"/>
      <c r="M86" s="39"/>
      <c r="N86" s="39"/>
      <c r="O86" s="39"/>
      <c r="P86" s="39"/>
      <c r="Q86" s="39"/>
      <c r="R86" s="39"/>
      <c r="S86" s="39"/>
      <c r="T86" s="39"/>
      <c r="U86" s="39" t="s">
        <v>171</v>
      </c>
    </row>
    <row r="87" spans="1:22" s="21" customFormat="1" ht="24" x14ac:dyDescent="0.2">
      <c r="A87" s="40"/>
      <c r="B87" s="41" t="s">
        <v>172</v>
      </c>
      <c r="C87" s="42" t="s">
        <v>66</v>
      </c>
      <c r="D87" s="43"/>
      <c r="E87" s="44"/>
      <c r="F87" s="43"/>
      <c r="G87" s="43">
        <v>33</v>
      </c>
      <c r="H87" s="43"/>
      <c r="I87" s="43"/>
      <c r="J87" s="43">
        <v>370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32"/>
    </row>
    <row r="88" spans="1:22" s="21" customFormat="1" ht="24" x14ac:dyDescent="0.2">
      <c r="A88" s="40"/>
      <c r="B88" s="41" t="s">
        <v>173</v>
      </c>
      <c r="C88" s="42" t="s">
        <v>68</v>
      </c>
      <c r="D88" s="43"/>
      <c r="E88" s="44"/>
      <c r="F88" s="43"/>
      <c r="G88" s="43">
        <v>17</v>
      </c>
      <c r="H88" s="43"/>
      <c r="I88" s="43"/>
      <c r="J88" s="43">
        <v>177</v>
      </c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32"/>
    </row>
    <row r="89" spans="1:22" s="21" customFormat="1" ht="12" x14ac:dyDescent="0.2">
      <c r="A89" s="40"/>
      <c r="B89" s="41" t="s">
        <v>39</v>
      </c>
      <c r="C89" s="42" t="s">
        <v>40</v>
      </c>
      <c r="D89" s="43"/>
      <c r="E89" s="44"/>
      <c r="F89" s="43"/>
      <c r="G89" s="43">
        <v>269</v>
      </c>
      <c r="H89" s="43"/>
      <c r="I89" s="43"/>
      <c r="J89" s="43">
        <v>1780</v>
      </c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32"/>
    </row>
    <row r="90" spans="1:22" s="21" customFormat="1" ht="72" x14ac:dyDescent="0.2">
      <c r="A90" s="35">
        <v>23</v>
      </c>
      <c r="B90" s="36" t="s">
        <v>174</v>
      </c>
      <c r="C90" s="37" t="s">
        <v>175</v>
      </c>
      <c r="D90" s="38">
        <v>1509.44</v>
      </c>
      <c r="E90" s="39" t="s">
        <v>176</v>
      </c>
      <c r="F90" s="38"/>
      <c r="G90" s="38">
        <v>2975</v>
      </c>
      <c r="H90" s="38" t="s">
        <v>177</v>
      </c>
      <c r="I90" s="38"/>
      <c r="J90" s="38">
        <v>10800</v>
      </c>
      <c r="K90" s="39" t="s">
        <v>178</v>
      </c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2" s="21" customFormat="1" ht="48" x14ac:dyDescent="0.2">
      <c r="A91" s="35">
        <v>24</v>
      </c>
      <c r="B91" s="36" t="s">
        <v>97</v>
      </c>
      <c r="C91" s="37" t="s">
        <v>179</v>
      </c>
      <c r="D91" s="38">
        <v>4287.83</v>
      </c>
      <c r="E91" s="39" t="s">
        <v>99</v>
      </c>
      <c r="F91" s="38" t="s">
        <v>100</v>
      </c>
      <c r="G91" s="38">
        <v>62</v>
      </c>
      <c r="H91" s="38" t="s">
        <v>180</v>
      </c>
      <c r="I91" s="38"/>
      <c r="J91" s="38">
        <v>285</v>
      </c>
      <c r="K91" s="39" t="s">
        <v>181</v>
      </c>
      <c r="L91" s="39"/>
      <c r="M91" s="39"/>
      <c r="N91" s="39"/>
      <c r="O91" s="39"/>
      <c r="P91" s="39"/>
      <c r="Q91" s="39"/>
      <c r="R91" s="39"/>
      <c r="S91" s="39"/>
      <c r="T91" s="39"/>
      <c r="U91" s="39">
        <v>1</v>
      </c>
    </row>
    <row r="92" spans="1:22" s="21" customFormat="1" ht="24" x14ac:dyDescent="0.2">
      <c r="A92" s="40"/>
      <c r="B92" s="41" t="s">
        <v>182</v>
      </c>
      <c r="C92" s="42" t="s">
        <v>66</v>
      </c>
      <c r="D92" s="43"/>
      <c r="E92" s="44"/>
      <c r="F92" s="43"/>
      <c r="G92" s="43">
        <v>3</v>
      </c>
      <c r="H92" s="43"/>
      <c r="I92" s="43"/>
      <c r="J92" s="43">
        <v>44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32"/>
    </row>
    <row r="93" spans="1:22" s="21" customFormat="1" ht="24" x14ac:dyDescent="0.2">
      <c r="A93" s="40"/>
      <c r="B93" s="41" t="s">
        <v>183</v>
      </c>
      <c r="C93" s="42" t="s">
        <v>68</v>
      </c>
      <c r="D93" s="43"/>
      <c r="E93" s="44"/>
      <c r="F93" s="43"/>
      <c r="G93" s="43">
        <v>2</v>
      </c>
      <c r="H93" s="43"/>
      <c r="I93" s="43"/>
      <c r="J93" s="43">
        <v>21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32"/>
    </row>
    <row r="94" spans="1:22" s="21" customFormat="1" ht="12" x14ac:dyDescent="0.2">
      <c r="A94" s="40"/>
      <c r="B94" s="41" t="s">
        <v>39</v>
      </c>
      <c r="C94" s="42" t="s">
        <v>40</v>
      </c>
      <c r="D94" s="43"/>
      <c r="E94" s="44"/>
      <c r="F94" s="43"/>
      <c r="G94" s="43">
        <v>67</v>
      </c>
      <c r="H94" s="43"/>
      <c r="I94" s="43"/>
      <c r="J94" s="43">
        <v>356</v>
      </c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32"/>
    </row>
    <row r="95" spans="1:22" s="21" customFormat="1" ht="36" x14ac:dyDescent="0.2">
      <c r="A95" s="35">
        <v>25</v>
      </c>
      <c r="B95" s="36" t="s">
        <v>107</v>
      </c>
      <c r="C95" s="37" t="s">
        <v>184</v>
      </c>
      <c r="D95" s="38">
        <v>320</v>
      </c>
      <c r="E95" s="39" t="s">
        <v>109</v>
      </c>
      <c r="F95" s="38"/>
      <c r="G95" s="38">
        <v>464</v>
      </c>
      <c r="H95" s="38" t="s">
        <v>185</v>
      </c>
      <c r="I95" s="38"/>
      <c r="J95" s="38">
        <v>421</v>
      </c>
      <c r="K95" s="39" t="s">
        <v>186</v>
      </c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2" s="21" customFormat="1" ht="60" x14ac:dyDescent="0.2">
      <c r="A96" s="35">
        <v>26</v>
      </c>
      <c r="B96" s="36" t="s">
        <v>112</v>
      </c>
      <c r="C96" s="37" t="s">
        <v>187</v>
      </c>
      <c r="D96" s="38">
        <v>2720.45</v>
      </c>
      <c r="E96" s="39" t="s">
        <v>114</v>
      </c>
      <c r="F96" s="38" t="s">
        <v>115</v>
      </c>
      <c r="G96" s="38">
        <v>38</v>
      </c>
      <c r="H96" s="38" t="s">
        <v>188</v>
      </c>
      <c r="I96" s="38"/>
      <c r="J96" s="38">
        <v>227</v>
      </c>
      <c r="K96" s="39" t="s">
        <v>189</v>
      </c>
      <c r="L96" s="39"/>
      <c r="M96" s="39"/>
      <c r="N96" s="39"/>
      <c r="O96" s="39"/>
      <c r="P96" s="39"/>
      <c r="Q96" s="39"/>
      <c r="R96" s="39"/>
      <c r="S96" s="39"/>
      <c r="T96" s="39"/>
      <c r="U96" s="39">
        <v>1</v>
      </c>
    </row>
    <row r="97" spans="1:22" s="21" customFormat="1" ht="24" x14ac:dyDescent="0.2">
      <c r="A97" s="40"/>
      <c r="B97" s="41" t="s">
        <v>190</v>
      </c>
      <c r="C97" s="42" t="s">
        <v>121</v>
      </c>
      <c r="D97" s="43"/>
      <c r="E97" s="44"/>
      <c r="F97" s="43"/>
      <c r="G97" s="43">
        <v>5</v>
      </c>
      <c r="H97" s="43"/>
      <c r="I97" s="43"/>
      <c r="J97" s="43">
        <v>58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32"/>
    </row>
    <row r="98" spans="1:22" s="21" customFormat="1" ht="24" x14ac:dyDescent="0.2">
      <c r="A98" s="40"/>
      <c r="B98" s="41" t="s">
        <v>191</v>
      </c>
      <c r="C98" s="42" t="s">
        <v>123</v>
      </c>
      <c r="D98" s="43"/>
      <c r="E98" s="44"/>
      <c r="F98" s="43"/>
      <c r="G98" s="43">
        <v>4</v>
      </c>
      <c r="H98" s="43"/>
      <c r="I98" s="43"/>
      <c r="J98" s="43">
        <v>43</v>
      </c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32"/>
    </row>
    <row r="99" spans="1:22" s="21" customFormat="1" ht="12" x14ac:dyDescent="0.2">
      <c r="A99" s="40"/>
      <c r="B99" s="41" t="s">
        <v>39</v>
      </c>
      <c r="C99" s="42" t="s">
        <v>40</v>
      </c>
      <c r="D99" s="43"/>
      <c r="E99" s="44"/>
      <c r="F99" s="43"/>
      <c r="G99" s="43">
        <v>47</v>
      </c>
      <c r="H99" s="43"/>
      <c r="I99" s="43"/>
      <c r="J99" s="43">
        <v>328</v>
      </c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32"/>
    </row>
    <row r="100" spans="1:22" s="21" customFormat="1" ht="72" x14ac:dyDescent="0.2">
      <c r="A100" s="35">
        <v>27</v>
      </c>
      <c r="B100" s="36" t="s">
        <v>124</v>
      </c>
      <c r="C100" s="37" t="s">
        <v>192</v>
      </c>
      <c r="D100" s="38">
        <v>2557.14</v>
      </c>
      <c r="E100" s="39" t="s">
        <v>126</v>
      </c>
      <c r="F100" s="38" t="s">
        <v>127</v>
      </c>
      <c r="G100" s="38">
        <v>86</v>
      </c>
      <c r="H100" s="38" t="s">
        <v>193</v>
      </c>
      <c r="I100" s="38">
        <v>2</v>
      </c>
      <c r="J100" s="38">
        <v>904</v>
      </c>
      <c r="K100" s="39" t="s">
        <v>194</v>
      </c>
      <c r="L100" s="39"/>
      <c r="M100" s="39"/>
      <c r="N100" s="39"/>
      <c r="O100" s="39"/>
      <c r="P100" s="39"/>
      <c r="Q100" s="39"/>
      <c r="R100" s="39"/>
      <c r="S100" s="39"/>
      <c r="T100" s="39"/>
      <c r="U100" s="39" t="s">
        <v>195</v>
      </c>
    </row>
    <row r="101" spans="1:22" s="21" customFormat="1" ht="24" x14ac:dyDescent="0.2">
      <c r="A101" s="40"/>
      <c r="B101" s="41" t="s">
        <v>196</v>
      </c>
      <c r="C101" s="42" t="s">
        <v>133</v>
      </c>
      <c r="D101" s="43"/>
      <c r="E101" s="44"/>
      <c r="F101" s="43"/>
      <c r="G101" s="43">
        <v>71</v>
      </c>
      <c r="H101" s="43"/>
      <c r="I101" s="43"/>
      <c r="J101" s="43">
        <v>778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32"/>
    </row>
    <row r="102" spans="1:22" s="21" customFormat="1" ht="24" x14ac:dyDescent="0.2">
      <c r="A102" s="40"/>
      <c r="B102" s="41" t="s">
        <v>197</v>
      </c>
      <c r="C102" s="42" t="s">
        <v>135</v>
      </c>
      <c r="D102" s="43"/>
      <c r="E102" s="44"/>
      <c r="F102" s="43"/>
      <c r="G102" s="43">
        <v>35</v>
      </c>
      <c r="H102" s="43"/>
      <c r="I102" s="43"/>
      <c r="J102" s="43">
        <v>360</v>
      </c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32"/>
    </row>
    <row r="103" spans="1:22" s="21" customFormat="1" ht="12" x14ac:dyDescent="0.2">
      <c r="A103" s="40"/>
      <c r="B103" s="41" t="s">
        <v>39</v>
      </c>
      <c r="C103" s="42" t="s">
        <v>40</v>
      </c>
      <c r="D103" s="43"/>
      <c r="E103" s="44"/>
      <c r="F103" s="43"/>
      <c r="G103" s="43">
        <v>203</v>
      </c>
      <c r="H103" s="43"/>
      <c r="I103" s="43"/>
      <c r="J103" s="43">
        <v>2172</v>
      </c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32"/>
    </row>
    <row r="104" spans="1:22" s="21" customFormat="1" ht="48" x14ac:dyDescent="0.2">
      <c r="A104" s="35">
        <v>28</v>
      </c>
      <c r="B104" s="36" t="s">
        <v>136</v>
      </c>
      <c r="C104" s="37">
        <v>3.51288</v>
      </c>
      <c r="D104" s="38">
        <v>66.63</v>
      </c>
      <c r="E104" s="39" t="s">
        <v>137</v>
      </c>
      <c r="F104" s="38"/>
      <c r="G104" s="38">
        <v>234</v>
      </c>
      <c r="H104" s="38" t="s">
        <v>198</v>
      </c>
      <c r="I104" s="38"/>
      <c r="J104" s="38">
        <v>452</v>
      </c>
      <c r="K104" s="39" t="s">
        <v>199</v>
      </c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2" s="21" customFormat="1" ht="48" x14ac:dyDescent="0.2">
      <c r="A105" s="35">
        <v>29</v>
      </c>
      <c r="B105" s="36" t="s">
        <v>140</v>
      </c>
      <c r="C105" s="37" t="s">
        <v>200</v>
      </c>
      <c r="D105" s="38">
        <v>84.91</v>
      </c>
      <c r="E105" s="39">
        <v>80.78</v>
      </c>
      <c r="F105" s="38">
        <v>4.13</v>
      </c>
      <c r="G105" s="38">
        <v>6</v>
      </c>
      <c r="H105" s="38">
        <v>6</v>
      </c>
      <c r="I105" s="38"/>
      <c r="J105" s="38">
        <v>75</v>
      </c>
      <c r="K105" s="39">
        <v>74</v>
      </c>
      <c r="L105" s="39"/>
      <c r="M105" s="39"/>
      <c r="N105" s="39"/>
      <c r="O105" s="39"/>
      <c r="P105" s="39"/>
      <c r="Q105" s="39"/>
      <c r="R105" s="39"/>
      <c r="S105" s="39"/>
      <c r="T105" s="39"/>
      <c r="U105" s="39">
        <v>1</v>
      </c>
    </row>
    <row r="106" spans="1:22" s="21" customFormat="1" ht="24" x14ac:dyDescent="0.2">
      <c r="A106" s="40"/>
      <c r="B106" s="41" t="s">
        <v>201</v>
      </c>
      <c r="C106" s="42" t="s">
        <v>66</v>
      </c>
      <c r="D106" s="43"/>
      <c r="E106" s="44"/>
      <c r="F106" s="43"/>
      <c r="G106" s="43">
        <v>7</v>
      </c>
      <c r="H106" s="43"/>
      <c r="I106" s="43"/>
      <c r="J106" s="43">
        <v>77</v>
      </c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32"/>
    </row>
    <row r="107" spans="1:22" s="21" customFormat="1" ht="24" x14ac:dyDescent="0.2">
      <c r="A107" s="40"/>
      <c r="B107" s="41" t="s">
        <v>202</v>
      </c>
      <c r="C107" s="42" t="s">
        <v>68</v>
      </c>
      <c r="D107" s="43"/>
      <c r="E107" s="44"/>
      <c r="F107" s="43"/>
      <c r="G107" s="43">
        <v>4</v>
      </c>
      <c r="H107" s="43"/>
      <c r="I107" s="43"/>
      <c r="J107" s="43">
        <v>37</v>
      </c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32"/>
    </row>
    <row r="108" spans="1:22" s="21" customFormat="1" ht="12" x14ac:dyDescent="0.2">
      <c r="A108" s="40"/>
      <c r="B108" s="41" t="s">
        <v>39</v>
      </c>
      <c r="C108" s="42" t="s">
        <v>40</v>
      </c>
      <c r="D108" s="43"/>
      <c r="E108" s="44"/>
      <c r="F108" s="43"/>
      <c r="G108" s="43">
        <v>18</v>
      </c>
      <c r="H108" s="43"/>
      <c r="I108" s="43"/>
      <c r="J108" s="43">
        <v>200</v>
      </c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32"/>
    </row>
    <row r="109" spans="1:22" s="21" customFormat="1" ht="36" x14ac:dyDescent="0.2">
      <c r="A109" s="35">
        <v>30</v>
      </c>
      <c r="B109" s="36" t="s">
        <v>144</v>
      </c>
      <c r="C109" s="37">
        <v>7.8064</v>
      </c>
      <c r="D109" s="38">
        <v>31.72</v>
      </c>
      <c r="E109" s="39" t="s">
        <v>145</v>
      </c>
      <c r="F109" s="38"/>
      <c r="G109" s="38">
        <v>248</v>
      </c>
      <c r="H109" s="38" t="s">
        <v>203</v>
      </c>
      <c r="I109" s="38"/>
      <c r="J109" s="38">
        <v>382</v>
      </c>
      <c r="K109" s="39" t="s">
        <v>204</v>
      </c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2" s="21" customFormat="1" ht="36" x14ac:dyDescent="0.2">
      <c r="A110" s="35">
        <v>31</v>
      </c>
      <c r="B110" s="36" t="s">
        <v>148</v>
      </c>
      <c r="C110" s="37" t="s">
        <v>200</v>
      </c>
      <c r="D110" s="38">
        <v>320.07</v>
      </c>
      <c r="E110" s="39" t="s">
        <v>149</v>
      </c>
      <c r="F110" s="38"/>
      <c r="G110" s="38">
        <v>22</v>
      </c>
      <c r="H110" s="38" t="s">
        <v>205</v>
      </c>
      <c r="I110" s="38"/>
      <c r="J110" s="38">
        <v>120</v>
      </c>
      <c r="K110" s="39" t="s">
        <v>206</v>
      </c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2" s="21" customFormat="1" ht="24" x14ac:dyDescent="0.2">
      <c r="A111" s="40"/>
      <c r="B111" s="41" t="s">
        <v>207</v>
      </c>
      <c r="C111" s="42" t="s">
        <v>66</v>
      </c>
      <c r="D111" s="43"/>
      <c r="E111" s="44"/>
      <c r="F111" s="43"/>
      <c r="G111" s="43">
        <v>6</v>
      </c>
      <c r="H111" s="43"/>
      <c r="I111" s="43"/>
      <c r="J111" s="43">
        <v>68</v>
      </c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32"/>
    </row>
    <row r="112" spans="1:22" s="21" customFormat="1" ht="24" x14ac:dyDescent="0.2">
      <c r="A112" s="40"/>
      <c r="B112" s="41" t="s">
        <v>208</v>
      </c>
      <c r="C112" s="42" t="s">
        <v>68</v>
      </c>
      <c r="D112" s="43"/>
      <c r="E112" s="44"/>
      <c r="F112" s="43"/>
      <c r="G112" s="43">
        <v>3</v>
      </c>
      <c r="H112" s="43"/>
      <c r="I112" s="43"/>
      <c r="J112" s="43">
        <v>33</v>
      </c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32"/>
    </row>
    <row r="113" spans="1:22" s="21" customFormat="1" ht="12" x14ac:dyDescent="0.2">
      <c r="A113" s="45"/>
      <c r="B113" s="46" t="s">
        <v>39</v>
      </c>
      <c r="C113" s="47" t="s">
        <v>40</v>
      </c>
      <c r="D113" s="48"/>
      <c r="E113" s="49"/>
      <c r="F113" s="48"/>
      <c r="G113" s="48">
        <v>32</v>
      </c>
      <c r="H113" s="48"/>
      <c r="I113" s="48"/>
      <c r="J113" s="48">
        <v>231</v>
      </c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32"/>
    </row>
    <row r="114" spans="1:22" s="21" customFormat="1" ht="36" x14ac:dyDescent="0.2">
      <c r="A114" s="63" t="s">
        <v>209</v>
      </c>
      <c r="B114" s="64"/>
      <c r="C114" s="64"/>
      <c r="D114" s="64"/>
      <c r="E114" s="64"/>
      <c r="F114" s="64"/>
      <c r="G114" s="50">
        <v>235458</v>
      </c>
      <c r="H114" s="50" t="s">
        <v>210</v>
      </c>
      <c r="I114" s="50" t="s">
        <v>211</v>
      </c>
      <c r="J114" s="50">
        <v>605420</v>
      </c>
      <c r="K114" s="50" t="s">
        <v>212</v>
      </c>
      <c r="L114" s="50"/>
      <c r="M114" s="50"/>
      <c r="N114" s="50"/>
      <c r="O114" s="50"/>
      <c r="P114" s="50"/>
      <c r="Q114" s="50"/>
      <c r="R114" s="50"/>
      <c r="S114" s="50"/>
      <c r="T114" s="50"/>
      <c r="U114" s="50" t="s">
        <v>213</v>
      </c>
    </row>
    <row r="115" spans="1:22" s="21" customFormat="1" x14ac:dyDescent="0.2">
      <c r="A115" s="63" t="s">
        <v>214</v>
      </c>
      <c r="B115" s="64"/>
      <c r="C115" s="64"/>
      <c r="D115" s="64"/>
      <c r="E115" s="64"/>
      <c r="F115" s="64"/>
      <c r="G115" s="50">
        <v>236292</v>
      </c>
      <c r="H115" s="50"/>
      <c r="I115" s="50"/>
      <c r="J115" s="50">
        <v>615031</v>
      </c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</row>
    <row r="116" spans="1:22" s="21" customFormat="1" x14ac:dyDescent="0.2">
      <c r="A116" s="63" t="s">
        <v>215</v>
      </c>
      <c r="B116" s="64"/>
      <c r="C116" s="64"/>
      <c r="D116" s="64"/>
      <c r="E116" s="64"/>
      <c r="F116" s="64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</row>
    <row r="117" spans="1:22" s="21" customFormat="1" ht="51.95" customHeight="1" x14ac:dyDescent="0.2">
      <c r="A117" s="63" t="s">
        <v>216</v>
      </c>
      <c r="B117" s="64"/>
      <c r="C117" s="64"/>
      <c r="D117" s="64"/>
      <c r="E117" s="64"/>
      <c r="F117" s="64"/>
      <c r="G117" s="50">
        <v>834</v>
      </c>
      <c r="H117" s="50">
        <v>661</v>
      </c>
      <c r="I117" s="50" t="s">
        <v>217</v>
      </c>
      <c r="J117" s="50">
        <v>9611</v>
      </c>
      <c r="K117" s="50">
        <v>8632</v>
      </c>
      <c r="L117" s="50"/>
      <c r="M117" s="50"/>
      <c r="N117" s="50"/>
      <c r="O117" s="50"/>
      <c r="P117" s="50"/>
      <c r="Q117" s="50"/>
      <c r="R117" s="50"/>
      <c r="S117" s="50"/>
      <c r="T117" s="50"/>
      <c r="U117" s="50" t="s">
        <v>218</v>
      </c>
    </row>
    <row r="118" spans="1:22" s="21" customFormat="1" x14ac:dyDescent="0.2">
      <c r="A118" s="63" t="s">
        <v>219</v>
      </c>
      <c r="B118" s="64"/>
      <c r="C118" s="64"/>
      <c r="D118" s="64"/>
      <c r="E118" s="64"/>
      <c r="F118" s="64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</row>
    <row r="119" spans="1:22" s="21" customFormat="1" x14ac:dyDescent="0.2">
      <c r="A119" s="63" t="s">
        <v>220</v>
      </c>
      <c r="B119" s="64"/>
      <c r="C119" s="64"/>
      <c r="D119" s="64"/>
      <c r="E119" s="64"/>
      <c r="F119" s="64"/>
      <c r="G119" s="50">
        <v>6837</v>
      </c>
      <c r="H119" s="50"/>
      <c r="I119" s="50"/>
      <c r="J119" s="50">
        <v>89320</v>
      </c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</row>
    <row r="120" spans="1:22" s="21" customFormat="1" x14ac:dyDescent="0.2">
      <c r="A120" s="63" t="s">
        <v>221</v>
      </c>
      <c r="B120" s="64"/>
      <c r="C120" s="64"/>
      <c r="D120" s="64"/>
      <c r="E120" s="64"/>
      <c r="F120" s="64"/>
      <c r="G120" s="50">
        <v>228398</v>
      </c>
      <c r="H120" s="50"/>
      <c r="I120" s="50"/>
      <c r="J120" s="50">
        <v>519783</v>
      </c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</row>
    <row r="121" spans="1:22" s="21" customFormat="1" x14ac:dyDescent="0.2">
      <c r="A121" s="63" t="s">
        <v>222</v>
      </c>
      <c r="B121" s="64"/>
      <c r="C121" s="64"/>
      <c r="D121" s="64"/>
      <c r="E121" s="64"/>
      <c r="F121" s="64"/>
      <c r="G121" s="50">
        <v>1105</v>
      </c>
      <c r="H121" s="50"/>
      <c r="I121" s="50"/>
      <c r="J121" s="50">
        <v>6562</v>
      </c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</row>
    <row r="122" spans="1:22" s="21" customFormat="1" x14ac:dyDescent="0.2">
      <c r="A122" s="65" t="s">
        <v>223</v>
      </c>
      <c r="B122" s="66"/>
      <c r="C122" s="66"/>
      <c r="D122" s="66"/>
      <c r="E122" s="66"/>
      <c r="F122" s="66"/>
      <c r="G122" s="51">
        <v>6600</v>
      </c>
      <c r="H122" s="51"/>
      <c r="I122" s="51"/>
      <c r="J122" s="51">
        <v>73171</v>
      </c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</row>
    <row r="123" spans="1:22" s="21" customFormat="1" x14ac:dyDescent="0.2">
      <c r="A123" s="65" t="s">
        <v>224</v>
      </c>
      <c r="B123" s="66"/>
      <c r="C123" s="66"/>
      <c r="D123" s="66"/>
      <c r="E123" s="66"/>
      <c r="F123" s="66"/>
      <c r="G123" s="51">
        <v>3679</v>
      </c>
      <c r="H123" s="51"/>
      <c r="I123" s="51"/>
      <c r="J123" s="51">
        <v>38488</v>
      </c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</row>
    <row r="124" spans="1:22" s="21" customFormat="1" ht="12.75" customHeight="1" x14ac:dyDescent="0.2">
      <c r="A124" s="67" t="s">
        <v>225</v>
      </c>
      <c r="B124" s="68"/>
      <c r="C124" s="68"/>
      <c r="D124" s="68"/>
      <c r="E124" s="68"/>
      <c r="F124" s="69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</row>
    <row r="125" spans="1:22" s="21" customFormat="1" ht="12.75" customHeight="1" x14ac:dyDescent="0.2">
      <c r="A125" s="60" t="s">
        <v>226</v>
      </c>
      <c r="B125" s="61"/>
      <c r="C125" s="61"/>
      <c r="D125" s="61"/>
      <c r="E125" s="61"/>
      <c r="F125" s="62"/>
      <c r="G125" s="50">
        <v>3494</v>
      </c>
      <c r="H125" s="50"/>
      <c r="I125" s="50"/>
      <c r="J125" s="50">
        <v>40620</v>
      </c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</row>
    <row r="126" spans="1:22" s="21" customFormat="1" ht="12.75" customHeight="1" x14ac:dyDescent="0.2">
      <c r="A126" s="60" t="s">
        <v>227</v>
      </c>
      <c r="B126" s="61"/>
      <c r="C126" s="61"/>
      <c r="D126" s="61"/>
      <c r="E126" s="61"/>
      <c r="F126" s="62"/>
      <c r="G126" s="50">
        <v>104</v>
      </c>
      <c r="H126" s="50"/>
      <c r="I126" s="50"/>
      <c r="J126" s="50">
        <v>937</v>
      </c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</row>
    <row r="127" spans="1:22" s="21" customFormat="1" ht="12.75" customHeight="1" x14ac:dyDescent="0.2">
      <c r="A127" s="60" t="s">
        <v>228</v>
      </c>
      <c r="B127" s="61"/>
      <c r="C127" s="61"/>
      <c r="D127" s="61"/>
      <c r="E127" s="61"/>
      <c r="F127" s="62"/>
      <c r="G127" s="50">
        <v>56</v>
      </c>
      <c r="H127" s="50"/>
      <c r="I127" s="50"/>
      <c r="J127" s="50">
        <v>265</v>
      </c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</row>
    <row r="128" spans="1:22" s="21" customFormat="1" ht="12.75" customHeight="1" x14ac:dyDescent="0.2">
      <c r="A128" s="60" t="s">
        <v>229</v>
      </c>
      <c r="B128" s="61"/>
      <c r="C128" s="61"/>
      <c r="D128" s="61"/>
      <c r="E128" s="61"/>
      <c r="F128" s="62"/>
      <c r="G128" s="50">
        <v>228329</v>
      </c>
      <c r="H128" s="50"/>
      <c r="I128" s="50"/>
      <c r="J128" s="50">
        <v>594591</v>
      </c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</row>
    <row r="129" spans="1:21" s="21" customFormat="1" ht="12.75" customHeight="1" x14ac:dyDescent="0.2">
      <c r="A129" s="60" t="s">
        <v>230</v>
      </c>
      <c r="B129" s="61"/>
      <c r="C129" s="61"/>
      <c r="D129" s="61"/>
      <c r="E129" s="61"/>
      <c r="F129" s="62"/>
      <c r="G129" s="50">
        <v>2572</v>
      </c>
      <c r="H129" s="50"/>
      <c r="I129" s="50"/>
      <c r="J129" s="50">
        <v>17825</v>
      </c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</row>
    <row r="130" spans="1:21" s="21" customFormat="1" ht="12.75" customHeight="1" x14ac:dyDescent="0.2">
      <c r="A130" s="60" t="s">
        <v>231</v>
      </c>
      <c r="B130" s="61"/>
      <c r="C130" s="61"/>
      <c r="D130" s="61"/>
      <c r="E130" s="61"/>
      <c r="F130" s="62"/>
      <c r="G130" s="50">
        <v>12016</v>
      </c>
      <c r="H130" s="50"/>
      <c r="I130" s="50"/>
      <c r="J130" s="50">
        <v>72452</v>
      </c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</row>
    <row r="131" spans="1:21" s="21" customFormat="1" x14ac:dyDescent="0.2">
      <c r="A131" s="63" t="s">
        <v>232</v>
      </c>
      <c r="B131" s="64"/>
      <c r="C131" s="64"/>
      <c r="D131" s="64"/>
      <c r="E131" s="64"/>
      <c r="F131" s="64"/>
      <c r="G131" s="50">
        <v>246571</v>
      </c>
      <c r="H131" s="50"/>
      <c r="I131" s="50"/>
      <c r="J131" s="50">
        <v>726690</v>
      </c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</row>
    <row r="132" spans="1:21" s="21" customFormat="1" x14ac:dyDescent="0.2">
      <c r="A132" s="63" t="s">
        <v>233</v>
      </c>
      <c r="B132" s="64"/>
      <c r="C132" s="64"/>
      <c r="D132" s="64"/>
      <c r="E132" s="64"/>
      <c r="F132" s="64"/>
      <c r="G132" s="50"/>
      <c r="H132" s="50"/>
      <c r="I132" s="50"/>
      <c r="J132" s="50">
        <v>145338</v>
      </c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</row>
    <row r="133" spans="1:21" s="21" customFormat="1" x14ac:dyDescent="0.2">
      <c r="A133" s="65" t="s">
        <v>234</v>
      </c>
      <c r="B133" s="66"/>
      <c r="C133" s="66"/>
      <c r="D133" s="66"/>
      <c r="E133" s="66"/>
      <c r="F133" s="66"/>
      <c r="G133" s="51">
        <v>246571</v>
      </c>
      <c r="H133" s="51"/>
      <c r="I133" s="51"/>
      <c r="J133" s="51">
        <v>872028</v>
      </c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</row>
    <row r="134" spans="1:21" s="21" customFormat="1" ht="12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 s="21" customFormat="1" x14ac:dyDescent="0.2">
      <c r="A135" s="22"/>
      <c r="B135" s="26" t="s">
        <v>20</v>
      </c>
      <c r="C135" s="27"/>
      <c r="D135" s="28"/>
      <c r="E135" s="28"/>
      <c r="F135" s="27"/>
      <c r="G135" s="29">
        <f>IF(ISBLANK(X17),"",ROUND(Y17/X17,2)*100)</f>
        <v>97</v>
      </c>
      <c r="H135" s="2"/>
      <c r="I135" s="2"/>
      <c r="J135" s="29">
        <f>IF(ISBLANK(X18),"",ROUND(Y18/X18,2)*100)</f>
        <v>82</v>
      </c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1:21" s="21" customFormat="1" x14ac:dyDescent="0.2">
      <c r="A136" s="22"/>
      <c r="B136" s="26" t="s">
        <v>21</v>
      </c>
      <c r="C136" s="27"/>
      <c r="D136" s="28"/>
      <c r="E136" s="28"/>
      <c r="F136" s="27"/>
      <c r="G136" s="17">
        <f>IF(ISBLANK(X17),"",ROUND(Z17/X17,2)*100)</f>
        <v>54</v>
      </c>
      <c r="H136" s="4"/>
      <c r="I136" s="4"/>
      <c r="J136" s="17">
        <f>IF(ISBLANK(X18),"",ROUND(Z18/X18,2)*100)</f>
        <v>43</v>
      </c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1:21" s="21" customFormat="1" ht="12" x14ac:dyDescent="0.2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s="4" customFormat="1" ht="12" x14ac:dyDescent="0.2">
      <c r="A138" s="31" t="s">
        <v>28</v>
      </c>
    </row>
    <row r="139" spans="1:21" s="4" customFormat="1" ht="12" x14ac:dyDescent="0.2">
      <c r="A139" s="23"/>
    </row>
    <row r="140" spans="1:21" s="4" customFormat="1" ht="12" x14ac:dyDescent="0.2">
      <c r="A140" s="31" t="s">
        <v>29</v>
      </c>
    </row>
    <row r="141" spans="1:21" s="4" customFormat="1" ht="12" x14ac:dyDescent="0.2">
      <c r="A141" s="18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s="23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</sheetData>
  <mergeCells count="44">
    <mergeCell ref="A10:U10"/>
    <mergeCell ref="A11:U11"/>
    <mergeCell ref="A12:U12"/>
    <mergeCell ref="A13:U13"/>
    <mergeCell ref="J15:U15"/>
    <mergeCell ref="G15:I15"/>
    <mergeCell ref="J16:K16"/>
    <mergeCell ref="J17:K17"/>
    <mergeCell ref="G16:H16"/>
    <mergeCell ref="J23:U23"/>
    <mergeCell ref="G24:G25"/>
    <mergeCell ref="G18:H18"/>
    <mergeCell ref="J18:K18"/>
    <mergeCell ref="J24:J25"/>
    <mergeCell ref="G23:I23"/>
    <mergeCell ref="A39:U39"/>
    <mergeCell ref="A44:U44"/>
    <mergeCell ref="A80:U80"/>
    <mergeCell ref="A114:F114"/>
    <mergeCell ref="G17:H17"/>
    <mergeCell ref="A23:A25"/>
    <mergeCell ref="B23:B25"/>
    <mergeCell ref="C23:C25"/>
    <mergeCell ref="D23:F23"/>
    <mergeCell ref="D24:D25"/>
    <mergeCell ref="A120:F120"/>
    <mergeCell ref="A121:F121"/>
    <mergeCell ref="A122:F122"/>
    <mergeCell ref="A123:F123"/>
    <mergeCell ref="A115:F115"/>
    <mergeCell ref="A116:F116"/>
    <mergeCell ref="A117:F117"/>
    <mergeCell ref="A118:F118"/>
    <mergeCell ref="A119:F119"/>
    <mergeCell ref="A130:F130"/>
    <mergeCell ref="A131:F131"/>
    <mergeCell ref="A132:F132"/>
    <mergeCell ref="A133:F133"/>
    <mergeCell ref="A124:F124"/>
    <mergeCell ref="A125:F125"/>
    <mergeCell ref="A126:F126"/>
    <mergeCell ref="A127:F127"/>
    <mergeCell ref="A128:F128"/>
    <mergeCell ref="A129:F129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2018-12-28T06:42:14Z</cp:lastPrinted>
  <dcterms:created xsi:type="dcterms:W3CDTF">2003-01-28T12:33:10Z</dcterms:created>
  <dcterms:modified xsi:type="dcterms:W3CDTF">2019-08-06T18:22:51Z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