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32760" yWindow="60" windowWidth="7500" windowHeight="4245" tabRatio="771"/>
  </bookViews>
  <sheets>
    <sheet name="Мои данные" sheetId="8" r:id="rId1"/>
  </sheets>
  <definedNames>
    <definedName name="Print_Titles" localSheetId="0">'Мои данные'!$39:$39</definedName>
    <definedName name="_xlnm.Print_Titles" localSheetId="0">'Мои данные'!$39:$39</definedName>
  </definedNames>
  <calcPr calcId="152511"/>
</workbook>
</file>

<file path=xl/calcChain.xml><?xml version="1.0" encoding="utf-8"?>
<calcChain xmlns="http://schemas.openxmlformats.org/spreadsheetml/2006/main">
  <c r="K31" i="8" l="1"/>
  <c r="H31" i="8"/>
  <c r="K29" i="8"/>
  <c r="H29" i="8"/>
  <c r="K28" i="8"/>
  <c r="H28" i="8"/>
  <c r="K27" i="8"/>
  <c r="H27" i="8"/>
  <c r="K129" i="8"/>
  <c r="K128" i="8"/>
  <c r="H129" i="8"/>
  <c r="H128" i="8"/>
  <c r="K30" i="8"/>
  <c r="H30" i="8"/>
</calcChain>
</file>

<file path=xl/comments1.xml><?xml version="1.0" encoding="utf-8"?>
<comments xmlns="http://schemas.openxmlformats.org/spreadsheetml/2006/main">
  <authors>
    <author>Max</author>
    <author>Сергей</author>
    <author>onikitina</author>
    <author>mkakosha</author>
    <author>Alex</author>
    <author>Alex Sosedko</author>
    <author>&lt;&gt;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220  значение&gt; &lt;подпись 220 атрибут 800 значение&gt; &lt;подпись 220 атрибут 810 значение&gt;</t>
        </r>
      </text>
    </comment>
    <comment ref="V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220 атрибут 850 значение&gt;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230  значение&gt; &lt;подпись 230 атрибут 800 значение&gt; &lt;подпись 230 атрибут 810 значение&gt;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230 атрибут 850 значение&gt;</t>
        </r>
      </text>
    </comment>
    <comment ref="C9" authorId="1">
      <text>
        <r>
          <rPr>
            <sz val="8"/>
            <color indexed="81"/>
            <rFont val="Tahoma"/>
            <family val="2"/>
            <charset val="204"/>
          </rPr>
          <t xml:space="preserve"> Титул:: &lt;подпись 240  значение&gt; &lt;подпись 240 атрибут 800 значение&gt; &lt;подпись 240 атрибут 810 значение&gt;</t>
        </r>
      </text>
    </comment>
    <comment ref="V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240 атрибут 850 значение&gt;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&lt;Наименование стройки&gt;</t>
        </r>
      </text>
    </comment>
    <comment ref="C11" authorId="1">
      <text>
        <r>
          <rPr>
            <sz val="8"/>
            <color indexed="81"/>
            <rFont val="Tahoma"/>
            <family val="2"/>
            <charset val="204"/>
          </rPr>
          <t xml:space="preserve"> Титул:: &lt;Наименование объекта&gt;</t>
        </r>
      </text>
    </comment>
    <comment ref="V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240 атрибут 860 значение&gt;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240 атрибут 880 значение&gt;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240 атрибут 890 значение&gt;</t>
        </r>
      </text>
    </comment>
    <comment ref="W14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ИтогоАктБазЦ::&lt;Итого ТЗ с коэф. к итогам&gt;</t>
        </r>
      </text>
    </comment>
    <comment ref="X14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ИтогоАктРесМет::&lt;Итого ТЗ с коэф. к итогам&gt;</t>
        </r>
      </text>
    </comment>
    <comment ref="V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240 атрибут 960 значение&gt;</t>
        </r>
      </text>
    </comment>
    <comment ref="W1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ИтогоАктБазЦ::&lt;Итого ТЗМ с коэф. к итогам&gt;</t>
        </r>
      </text>
    </comment>
    <comment ref="X1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ИтогоАктРесМет::&lt;Итого ТЗМ с коэф. к итогам&gt;</t>
        </r>
      </text>
    </comment>
    <comment ref="H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Титул::&lt;Номер акта&gt;</t>
        </r>
      </text>
    </comment>
    <comment ref="J19" authorId="1">
      <text>
        <r>
          <rPr>
            <sz val="8"/>
            <color indexed="81"/>
            <rFont val="Tahoma"/>
            <family val="2"/>
            <charset val="204"/>
          </rPr>
          <t xml:space="preserve"> Титул::&lt;Дата составления акта&gt;</t>
        </r>
      </text>
    </comment>
    <comment ref="L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Титул::&lt;Начало отчетного периода акта&gt;</t>
        </r>
      </text>
    </comment>
    <comment ref="M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Титул::&lt;Конец отчетного периода акта&gt;</t>
        </r>
      </text>
    </comment>
    <comment ref="N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Титул::&lt;Конец отчетного периода акта&gt;</t>
        </r>
      </text>
    </comment>
    <comment ref="V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Титул::&lt;Конец отчетного периода акта&gt;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за &lt;Отчетный период (учет выполненных работ)&gt;
</t>
        </r>
      </text>
    </comment>
    <comment ref="B23" authorId="1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B24" authorId="1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H2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ИтогоАктБазЦ::=&lt;Итого по расчету&gt;/1000</t>
        </r>
      </text>
    </comment>
    <comment ref="K2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ИтогоАктРесМет::=&lt;Итого по расчету&gt;/1000</t>
        </r>
      </text>
    </comment>
    <comment ref="H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ИтогоАктБазЦ::=&lt;Итого Оборудование&gt;/1000</t>
        </r>
      </text>
    </comment>
    <comment ref="K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ИтогоАктРесМет::=&lt;Итого Оборудование&gt;/1000</t>
        </r>
      </text>
    </comment>
    <comment ref="H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ИтогоАктБазЦ::=&lt;Итого Монтажные работы &gt;/1000</t>
        </r>
      </text>
    </comment>
    <comment ref="K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ИтогоАктРесМет::=&lt;Итого Монтажные работы &gt;/1000</t>
        </r>
      </text>
    </comment>
    <comment ref="Y3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ИтогоАктБазЦ::&lt;Итого ФОТ&gt;</t>
        </r>
      </text>
    </comment>
    <comment ref="Z3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ИтогоАктБазЦ::&lt;Итого НР&gt;</t>
        </r>
      </text>
    </comment>
    <comment ref="AA3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ИтогоАктБазЦ::&lt;Итого СП&gt;</t>
        </r>
      </text>
    </comment>
    <comment ref="H3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ИтогоАктБазЦ::=&lt;Итого ФОТ с индексами&gt;/1000</t>
        </r>
      </text>
    </comment>
    <comment ref="K3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ИтогоАктРесМет::=&lt;Итого ФОТ с индексами&gt;/1000</t>
        </r>
      </text>
    </comment>
    <comment ref="Y3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ИтогоАктРесМет::&lt;Итого ФОТ&gt;</t>
        </r>
      </text>
    </comment>
    <comment ref="Z3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ИтогоАктРесМет::&lt;Итого НР&gt;</t>
        </r>
      </text>
    </comment>
    <comment ref="AA3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ИтогоАктРесМет::&lt;Итого СП&gt;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M34" authorId="1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39" authorId="0">
      <text>
        <r>
          <rPr>
            <sz val="9"/>
            <color indexed="81"/>
            <rFont val="Tahoma"/>
            <family val="2"/>
            <charset val="204"/>
          </rPr>
          <t xml:space="preserve"> Акт:: &lt;Номер позиции по порядку (в актах выполненных работ)&gt;
</t>
        </r>
      </text>
    </comment>
    <comment ref="B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Акт::&lt;Номер позиции по смете&gt;</t>
        </r>
      </text>
    </comment>
    <comment ref="C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D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Акт::&lt;Выполнено за период&gt;
 &lt;Формула расчета физ. объема&gt;
&lt;Нормы НР 2001г. по позиции&gt;
&lt;Нормы СП 2001г. по позиции&gt;</t>
        </r>
      </text>
    </comment>
    <comment ref="E3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Акт::&lt;ПЗ по позиции на единицу в базисных ценах с учетом всех к-тов&gt;</t>
        </r>
      </text>
    </comment>
    <comment ref="F3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G3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H3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3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Акт::&lt;ИТОГО ОЗП на физобъем по позиции в базисных ценах&gt;
_____
&lt;ИТОГО МАТ на физобъем по позиции в базисных ценах&gt;
</t>
        </r>
      </text>
    </comment>
    <comment ref="J3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Акт::&lt;ИТОГО ЭММ на физобъем по позиции в базисных ценах&gt;
_____
&lt;ИТОГО ЗПМ на физобъем по позиции в базисных ценах&gt;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L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Акт::&lt;ИТОГО ОЗП по позиции в текущих ценах&gt;
_____
&lt;ИТОГО МАТ по позиции в текущих ценах&gt;
</t>
        </r>
      </text>
    </comment>
    <comment ref="N3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Акт::&lt;Признак материала - позиции&gt;</t>
        </r>
      </text>
    </comment>
    <comment ref="V39" authorId="1">
      <text>
        <r>
          <rPr>
            <sz val="8"/>
            <color indexed="81"/>
            <rFont val="Tahoma"/>
            <family val="2"/>
            <charset val="204"/>
          </rPr>
          <t xml:space="preserve"> Акт::&lt;ИТОГО ЭММ по позиции в текущих ценах&gt;
_____
&lt;ИТОГО ЗПМ по позиции в текущих ценах&gt;
</t>
        </r>
      </text>
    </comment>
    <comment ref="A109" authorId="0">
      <text>
        <r>
          <rPr>
            <sz val="9"/>
            <color indexed="81"/>
            <rFont val="Tahoma"/>
            <family val="2"/>
            <charset val="204"/>
          </rPr>
          <t xml:space="preserve"> Итоги::&lt;Текстовая часть (итоги)&gt;
</t>
        </r>
      </text>
    </comment>
    <comment ref="H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I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J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K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L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V109" authorId="1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B13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320 атрибут 970 значение&gt; _________________ /&lt;подпись 320 значение&gt;/</t>
        </r>
      </text>
    </comment>
    <comment ref="B133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330 атрибут 970 значение&gt; _________________ /&lt;подпись 330 значение&gt;/</t>
        </r>
      </text>
    </comment>
  </commentList>
</comments>
</file>

<file path=xl/sharedStrings.xml><?xml version="1.0" encoding="utf-8"?>
<sst xmlns="http://schemas.openxmlformats.org/spreadsheetml/2006/main" count="349" uniqueCount="236">
  <si>
    <t>Всего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</si>
  <si>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</si>
  <si>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</si>
  <si>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</si>
  <si>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</si>
  <si>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</si>
  <si>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</si>
  <si>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</si>
  <si>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</si>
  <si>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</si>
  <si>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</si>
  <si>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</si>
  <si>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</si>
  <si>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</si>
  <si>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</si>
  <si>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</si>
  <si>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</si>
  <si>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</si>
  <si>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в т.ч. оборудование</t>
  </si>
  <si>
    <t>монтажных работ</t>
  </si>
  <si>
    <t>АКТ</t>
  </si>
  <si>
    <t>Номер документа</t>
  </si>
  <si>
    <t>Дата составления</t>
  </si>
  <si>
    <t>Отчетный период</t>
  </si>
  <si>
    <t>с</t>
  </si>
  <si>
    <t>по</t>
  </si>
  <si>
    <t>Унифицированная форма № КС-2</t>
  </si>
  <si>
    <t>Утверждена постановлением Госкомстата России</t>
  </si>
  <si>
    <t>от 11 ноября 1999 года №100</t>
  </si>
  <si>
    <t>Код</t>
  </si>
  <si>
    <t>Форма по ОКУД</t>
  </si>
  <si>
    <t>0322005</t>
  </si>
  <si>
    <t>по ОКПО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</si>
  <si>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</si>
  <si>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</si>
  <si>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</si>
  <si>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</si>
  <si>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</si>
  <si>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</t>
  </si>
  <si>
    <t>№ п/п</t>
  </si>
  <si>
    <t>поз. по смете</t>
  </si>
  <si>
    <t>% НР</t>
  </si>
  <si>
    <t>% СП</t>
  </si>
  <si>
    <t xml:space="preserve">Инвестор :    </t>
  </si>
  <si>
    <t xml:space="preserve"> </t>
  </si>
  <si>
    <t xml:space="preserve">Заказчик (Генподрядчик) :    </t>
  </si>
  <si>
    <t xml:space="preserve">Подрядчик (Субподрядчик) :     </t>
  </si>
  <si>
    <t xml:space="preserve">Стройка :  </t>
  </si>
  <si>
    <t xml:space="preserve">Объект :  </t>
  </si>
  <si>
    <t>02.12.2019</t>
  </si>
  <si>
    <t>01.12.2019</t>
  </si>
  <si>
    <t>31.12.2019</t>
  </si>
  <si>
    <t>О ПРИЕМКЕ ВЫПОЛНЕННЫХ РАБОТ  за Декабрь 2019</t>
  </si>
  <si>
    <t>на Устройство сантехнической перегородки,демонтаж и монтаж оконных блоков</t>
  </si>
  <si>
    <t>Сдал:  _________________ //</t>
  </si>
  <si>
    <t>Принял:  _________________ //</t>
  </si>
  <si>
    <t>Раздел 1. Монтаж сантехнической перегородки</t>
  </si>
  <si>
    <t>ТЕР09-03-046-02
Монтаж перегородок: из алюминиевых сплавов звукоизоляционных- применительно
100 м2</t>
  </si>
  <si>
    <t>2994,8
_____
326,38</t>
  </si>
  <si>
    <t>466,09
_____
16,66</t>
  </si>
  <si>
    <t>299
_____
33</t>
  </si>
  <si>
    <t>47
_____
2</t>
  </si>
  <si>
    <t>4060
_____
212</t>
  </si>
  <si>
    <t>Р</t>
  </si>
  <si>
    <t>236
_____
23</t>
  </si>
  <si>
    <t>Накладные расходы от ФОТ(4698 руб.)</t>
  </si>
  <si>
    <t>69%=90%*(0.9*0.85)</t>
  </si>
  <si>
    <t>Сметная прибыль от ФОТ(4698 руб.)</t>
  </si>
  <si>
    <t>58%=85%*(0.85*0.8)</t>
  </si>
  <si>
    <t>Всего с НР и СП</t>
  </si>
  <si>
    <t/>
  </si>
  <si>
    <t>ТССЦ-206-1317
Профили холодногнутые из алюминиевых сплавов для ограждающих строительных конструкций- прим.
м</t>
  </si>
  <si>
    <t xml:space="preserve">
_____
211</t>
  </si>
  <si>
    <t xml:space="preserve">
_____
3308</t>
  </si>
  <si>
    <t xml:space="preserve">
_____
13674</t>
  </si>
  <si>
    <t>М</t>
  </si>
  <si>
    <t>ТССЦ-101-5694
Плиты древесностружечные ламинированные с тисненой поверхностью, размером 2440х1830 мм, толщиной 16 мм, декор бежевый, серый, белый фасадный- прим.
100 м2</t>
  </si>
  <si>
    <t xml:space="preserve">
_____
3676,87</t>
  </si>
  <si>
    <t xml:space="preserve">
_____
412</t>
  </si>
  <si>
    <t xml:space="preserve">
_____
2864</t>
  </si>
  <si>
    <t>ТЕР10-01-047-01
Установка блоков из ПВХ в наружных и внутренних дверных проемах: в каменных стенах площадью проема до 3 м2- применительно
100 м2 проемов</t>
  </si>
  <si>
    <t>2251,2
_____
15700,68</t>
  </si>
  <si>
    <t>536,03
_____
17,15</t>
  </si>
  <si>
    <t>75
_____
520</t>
  </si>
  <si>
    <t>18
_____
1</t>
  </si>
  <si>
    <t>1013
_____
2263</t>
  </si>
  <si>
    <t>101
_____
8</t>
  </si>
  <si>
    <t>Накладные расходы от ФОТ(1175 руб.)</t>
  </si>
  <si>
    <t>90%=118%*(0.9*0.85)</t>
  </si>
  <si>
    <t>Сметная прибыль от ФОТ(1175 руб.)</t>
  </si>
  <si>
    <t>43%=63%*(0.85*0.8)</t>
  </si>
  <si>
    <t xml:space="preserve">
_____
1782</t>
  </si>
  <si>
    <t xml:space="preserve">
_____
7364</t>
  </si>
  <si>
    <t>ТССЦ-101-5694
Плиты древесностружечные ламинированные с тисненой поверхностью, размером 2440х1830 мм, толщиной 16 мм, декор бежевый, серый, белый фасадный- применительно
100 м2</t>
  </si>
  <si>
    <t xml:space="preserve">
_____
137</t>
  </si>
  <si>
    <t xml:space="preserve">
_____
950</t>
  </si>
  <si>
    <t>ТССЦ-101-0950
Замок врезной оцинкованный с цилиндровым механизмом
компл.</t>
  </si>
  <si>
    <t xml:space="preserve">
_____
58,8</t>
  </si>
  <si>
    <t xml:space="preserve">
_____
59</t>
  </si>
  <si>
    <t xml:space="preserve">
_____
263</t>
  </si>
  <si>
    <t>ТССЦ-101-1999
Приборы дверные в перегородках санузлов
компл.</t>
  </si>
  <si>
    <t xml:space="preserve">
_____
66,5</t>
  </si>
  <si>
    <t xml:space="preserve">
_____
67</t>
  </si>
  <si>
    <t xml:space="preserve">
_____
68</t>
  </si>
  <si>
    <t>ТЕР15-01-050-04
Облицовка оконных и дверных откосов декоративным бумажно-слоистым пластиком или листами из синтетических материалов на клее
100 м2 облицовки
2 459,68 = 2 557,14 - 0,0089 x 10 950,00</t>
  </si>
  <si>
    <t>1932,72
_____
472,4</t>
  </si>
  <si>
    <t>54,56
_____
1,31</t>
  </si>
  <si>
    <t>30
_____
7</t>
  </si>
  <si>
    <t>402
_____
12</t>
  </si>
  <si>
    <t>Накладные расходы от ФОТ(462 руб.)</t>
  </si>
  <si>
    <t>80%=105%*(0.9*0.85)</t>
  </si>
  <si>
    <t>Сметная прибыль от ФОТ(462 руб.)</t>
  </si>
  <si>
    <t>37%=55%*(0.85*0.8)</t>
  </si>
  <si>
    <t>ТССЦ-101-3434
Панели декоративные пластиковые «Кронапласт», размером 2700х250х10 мм
м2</t>
  </si>
  <si>
    <t xml:space="preserve">
_____
69,12</t>
  </si>
  <si>
    <t xml:space="preserve">
_____
111</t>
  </si>
  <si>
    <t xml:space="preserve">
_____
230</t>
  </si>
  <si>
    <t>ТЕР10-01-060-01
Установка и крепление нащельников
100 м коробок блоков</t>
  </si>
  <si>
    <t>80,78
_____
6,52</t>
  </si>
  <si>
    <t>5
_____
1</t>
  </si>
  <si>
    <t>67
_____
2</t>
  </si>
  <si>
    <t>Накладные расходы от ФОТ(77 руб.)</t>
  </si>
  <si>
    <t>Сметная прибыль от ФОТ(77 руб.)</t>
  </si>
  <si>
    <t>ТССЦ-206-0436
Комплекты нащельников для крепления дверей в проеме КН 21-15, КН 24-13
компл.</t>
  </si>
  <si>
    <t xml:space="preserve">
_____
395</t>
  </si>
  <si>
    <t xml:space="preserve">
_____
1525</t>
  </si>
  <si>
    <t>ТЕР10-01-036-01
Установка уголков ПВХ на клее
100 п. м
100,07 = 320,07 - 100 x 2,20</t>
  </si>
  <si>
    <t>72,23
_____
27,84</t>
  </si>
  <si>
    <t>4
_____
2</t>
  </si>
  <si>
    <t>60
_____
9</t>
  </si>
  <si>
    <t>Накладные расходы от ФОТ(69 руб.)</t>
  </si>
  <si>
    <t>Сметная прибыль от ФОТ(69 руб.)</t>
  </si>
  <si>
    <t>ТССЦ-201-8161
Профиль угловой ПУ 30х30 мм
м</t>
  </si>
  <si>
    <t xml:space="preserve">
_____
8,91</t>
  </si>
  <si>
    <t xml:space="preserve">
_____
61</t>
  </si>
  <si>
    <t xml:space="preserve">
_____
197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</si>
  <si>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</t>
  </si>
  <si>
    <t>795,87
_____
503,86</t>
  </si>
  <si>
    <t>3,43
_____
0,16</t>
  </si>
  <si>
    <t>4
_____
3</t>
  </si>
  <si>
    <t>54
_____
10</t>
  </si>
  <si>
    <t>Накладные расходы от ФОТ(62 руб.)</t>
  </si>
  <si>
    <t>Сметная прибыль от ФОТ(62 руб.)</t>
  </si>
  <si>
    <t>Раздел 2. Демонтаж и монтаж оконных блоков</t>
  </si>
  <si>
    <t>ТЕР10-01-034-04
Демонтаж в жилых и общественных зданиях оконных блоков из ПВХ профилей: поворотных (откидных, поворотно-откидных) с площадью проема более 2 м2 одностворчатых
(МДС36 п.3.3.1. Демонтаж (разборка) сборных деревянных конструкций ОЗП=0,8; ЭМ=0,8 к расх.; ЗПМ=0,8; МАТ=0 к расх.; ТЗ=0,8; ТЗМ=0,8)
100 м2 проемов</t>
  </si>
  <si>
    <t>389,73
_____
8,62</t>
  </si>
  <si>
    <t>24
_____
1</t>
  </si>
  <si>
    <t>137
_____
7</t>
  </si>
  <si>
    <t>Накладные расходы от ФОТ(1189 руб.)</t>
  </si>
  <si>
    <t>Сметная прибыль от ФОТ(1189 руб.)</t>
  </si>
  <si>
    <t>ТЕР10-01-034-04
Установка в жилых и общественных зданиях оконных блоков из ПВХ профилей: поворотных (откидных, поворотно-откидных) с площадью проема более 2 м2 одностворчатых
100 м2 проемов</t>
  </si>
  <si>
    <t>1782,7
_____
11120,51</t>
  </si>
  <si>
    <t>487,16
_____
10,78</t>
  </si>
  <si>
    <t>37
_____
228</t>
  </si>
  <si>
    <t>496
_____
1011</t>
  </si>
  <si>
    <t>57
_____
3</t>
  </si>
  <si>
    <t>Накладные расходы от ФОТ(574 руб.)</t>
  </si>
  <si>
    <t>Сметная прибыль от ФОТ(574 руб.)</t>
  </si>
  <si>
    <t>ТССЦ-203-0953
Блок оконный пластиковый одностворчатый, с поворотной створкой, с двухкамерным стеклопакетом (32 мм), площадью более 2 м2
м2</t>
  </si>
  <si>
    <t xml:space="preserve">
_____
1300</t>
  </si>
  <si>
    <t xml:space="preserve">
_____
2665</t>
  </si>
  <si>
    <t xml:space="preserve">
_____
6626</t>
  </si>
  <si>
    <t>ТЕР10-01-034-06
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100 м2 проемов</t>
  </si>
  <si>
    <t>1610,21
_____
9414,16</t>
  </si>
  <si>
    <t>469,54
_____
10,78</t>
  </si>
  <si>
    <t>34
_____
195</t>
  </si>
  <si>
    <t>454
_____
862</t>
  </si>
  <si>
    <t>Накладные расходы от ФОТ(526 руб.)</t>
  </si>
  <si>
    <t>Сметная прибыль от ФОТ(526 руб.)</t>
  </si>
  <si>
    <t>ТССЦ-203-0985
Блок оконный пластиковый двустворчатый, с глухой и поворотной створкой, двухкамерным стеклопакетом (32 мм), площадью до 2,5 м2
м2</t>
  </si>
  <si>
    <t xml:space="preserve">
_____
1229,92</t>
  </si>
  <si>
    <t xml:space="preserve">
_____
2559</t>
  </si>
  <si>
    <t xml:space="preserve">
_____
5869</t>
  </si>
  <si>
    <t>ТЕР10-01-034-05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100 м2 проемов</t>
  </si>
  <si>
    <t>2072,43
_____
12746,38</t>
  </si>
  <si>
    <t>551,84
_____
28,74</t>
  </si>
  <si>
    <t>41
_____
252</t>
  </si>
  <si>
    <t>11
_____
1</t>
  </si>
  <si>
    <t>556
_____
1116</t>
  </si>
  <si>
    <t>64
_____
8</t>
  </si>
  <si>
    <t>Накладные расходы от ФОТ(649 руб.)</t>
  </si>
  <si>
    <t>Сметная прибыль от ФОТ(649 руб.)</t>
  </si>
  <si>
    <t>ТССЦ-203-0998
Блок оконный пластиковый двустворчатый, с глухой и поворотно-откидной створкой, двухкамерным стеклопакетом (32 мм), площадью до 2 м2
м2</t>
  </si>
  <si>
    <t xml:space="preserve">
_____
1316,31</t>
  </si>
  <si>
    <t xml:space="preserve">
_____
2606</t>
  </si>
  <si>
    <t xml:space="preserve">
_____
5881</t>
  </si>
  <si>
    <t>ТЕР10-01-035-01
Установка подоконных досок из ПВХ: в каменных стенах толщиной до 0,51 м
100 п.м</t>
  </si>
  <si>
    <t>228,43
_____
4042,57</t>
  </si>
  <si>
    <t>16,83
_____
0,65</t>
  </si>
  <si>
    <t>8
_____
132</t>
  </si>
  <si>
    <t>102
_____
531</t>
  </si>
  <si>
    <t>Накладные расходы от ФОТ(117 руб.)</t>
  </si>
  <si>
    <t>Сметная прибыль от ФОТ(117 руб.)</t>
  </si>
  <si>
    <t>ТССЦ-101-2911
Доски подоконные ПВХ, шириной 500 мм
м</t>
  </si>
  <si>
    <t xml:space="preserve">
_____
320</t>
  </si>
  <si>
    <t xml:space="preserve">
_____
1183</t>
  </si>
  <si>
    <t xml:space="preserve">
_____
1072</t>
  </si>
  <si>
    <t>144
_____
35</t>
  </si>
  <si>
    <t>1950
_____
53</t>
  </si>
  <si>
    <t>25
_____
1</t>
  </si>
  <si>
    <t>Накладные расходы от ФОТ(2244 руб.)</t>
  </si>
  <si>
    <t>Сметная прибыль от ФОТ(2244 руб.)</t>
  </si>
  <si>
    <t xml:space="preserve">
_____
540</t>
  </si>
  <si>
    <t xml:space="preserve">
_____
1115</t>
  </si>
  <si>
    <t>12
_____
1</t>
  </si>
  <si>
    <t>163
_____
5</t>
  </si>
  <si>
    <t>Накладные расходы от ФОТ(187 руб.)</t>
  </si>
  <si>
    <t>Сметная прибыль от ФОТ(187 руб.)</t>
  </si>
  <si>
    <t>ТССЦ-206-0436
Комплекты нащельников
компл.</t>
  </si>
  <si>
    <t xml:space="preserve">
_____
1185</t>
  </si>
  <si>
    <t xml:space="preserve">
_____
4576</t>
  </si>
  <si>
    <t>Итого прямые затраты по акту</t>
  </si>
  <si>
    <t>780
_____
18479</t>
  </si>
  <si>
    <t>127
_____
5</t>
  </si>
  <si>
    <t>10559
_____
58360</t>
  </si>
  <si>
    <t>691
_____
53</t>
  </si>
  <si>
    <t>Итого прямые затраты по акту с учетом коэффициентов к итогам</t>
  </si>
  <si>
    <t xml:space="preserve">    В том числе, справочно:</t>
  </si>
  <si>
    <t xml:space="preserve">     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  (Поз. 1, 4, 11, 13, 17, 19, 21, 23, 27, 9, 15, 25)</t>
  </si>
  <si>
    <t>26
_____
1</t>
  </si>
  <si>
    <t>139
_____
12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</si>
  <si>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</si>
  <si>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</si>
  <si>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</si>
  <si>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</si>
  <si>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</si>
  <si>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</si>
  <si>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акту</t>
  </si>
  <si>
    <t xml:space="preserve">    Строительные металлические конструкции</t>
  </si>
  <si>
    <t xml:space="preserve">    Материалы</t>
  </si>
  <si>
    <t xml:space="preserve">    Деревянные конструкции</t>
  </si>
  <si>
    <t xml:space="preserve">    Отделочные работы</t>
  </si>
  <si>
    <t xml:space="preserve">    Итого</t>
  </si>
  <si>
    <t xml:space="preserve">    Компенсация НДС при УСНО (МАТ+(ЭМ-ЗПМ)+НР*0,1712+СП*0,15)*0,20</t>
  </si>
  <si>
    <t xml:space="preserve">    ВСЕГО по акту</t>
  </si>
  <si>
    <t>Составлена в базисных ценах на 01.2000 г. и текущих ценах на 3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</si>
</sst>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6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49" fontId="6" fillId="0" borderId="1">
      <alignment horizontal="center" vertical="top" wrapText="1"/>
    </xf>
    <xf numFmtId="0" fontId="1" fillId="0" borderId="0"/>
    <xf numFmtId="0" fontId="6" fillId="0" borderId="0"/>
    <xf numFmtId="0" fontId="3" fillId="0" borderId="0">
      <alignment horizontal="right" vertical="top" wrapText="1"/>
    </xf>
    <xf numFmtId="0" fontId="7" fillId="0" borderId="0">
      <alignment horizontal="right" vertical="top" wrapText="1"/>
    </xf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3" fillId="0" borderId="1">
      <alignment horizontal="center" wrapText="1"/>
    </xf>
    <xf numFmtId="0" fontId="7" fillId="0" borderId="1">
      <alignment horizontal="center" wrapText="1"/>
    </xf>
    <xf numFmtId="0" fontId="1" fillId="0" borderId="0">
      <alignment vertical="top"/>
    </xf>
    <xf numFmtId="0" fontId="6" fillId="0" borderId="0">
      <alignment vertical="top"/>
    </xf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7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6" fillId="0" borderId="0"/>
    <xf numFmtId="0" fontId="3" fillId="0" borderId="0">
      <alignment horizontal="center"/>
    </xf>
    <xf numFmtId="0" fontId="6" fillId="0" borderId="0" applyProtection="0"/>
    <xf numFmtId="0" fontId="3" fillId="0" borderId="0">
      <alignment horizontal="left" vertical="top"/>
    </xf>
    <xf numFmtId="0" fontId="6" fillId="0" borderId="0"/>
    <xf numFmtId="0" fontId="3" fillId="0" borderId="0"/>
  </cellStyleXfs>
  <cellXfs count="12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39" applyFont="1" applyBorder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/>
    <xf numFmtId="0" fontId="11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0" fontId="7" fillId="0" borderId="0" xfId="39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13" fillId="0" borderId="0" xfId="0" applyFont="1" applyAlignment="1"/>
    <xf numFmtId="0" fontId="7" fillId="0" borderId="0" xfId="11" applyFont="1"/>
    <xf numFmtId="0" fontId="7" fillId="0" borderId="0" xfId="14" applyFo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39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4" fillId="0" borderId="2" xfId="0" applyFont="1" applyBorder="1" applyAlignment="1">
      <alignment vertical="top"/>
    </xf>
    <xf numFmtId="164" fontId="14" fillId="0" borderId="3" xfId="20" applyNumberFormat="1" applyFont="1" applyBorder="1" applyAlignment="1">
      <alignment horizontal="right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 vertical="top"/>
    </xf>
    <xf numFmtId="0" fontId="13" fillId="0" borderId="0" xfId="0" applyFont="1"/>
    <xf numFmtId="2" fontId="14" fillId="0" borderId="4" xfId="0" applyNumberFormat="1" applyFont="1" applyBorder="1" applyAlignment="1">
      <alignment horizontal="right" vertical="top"/>
    </xf>
    <xf numFmtId="0" fontId="13" fillId="0" borderId="4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2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0" xfId="9" applyFont="1" applyAlignment="1">
      <alignment horizontal="right" vertical="top" wrapText="1"/>
    </xf>
    <xf numFmtId="0" fontId="7" fillId="0" borderId="0" xfId="0" applyFont="1" applyBorder="1"/>
    <xf numFmtId="0" fontId="13" fillId="0" borderId="0" xfId="9" applyFo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3" fillId="0" borderId="0" xfId="11"/>
    <xf numFmtId="0" fontId="1" fillId="0" borderId="0" xfId="14"/>
    <xf numFmtId="0" fontId="14" fillId="0" borderId="0" xfId="0" applyFont="1" applyAlignment="1">
      <alignment horizontal="left" vertical="top" indent="1"/>
    </xf>
    <xf numFmtId="1" fontId="14" fillId="0" borderId="0" xfId="17" applyNumberFormat="1" applyFont="1" applyAlignment="1">
      <alignment horizontal="right"/>
    </xf>
    <xf numFmtId="0" fontId="13" fillId="0" borderId="0" xfId="41" applyFont="1">
      <alignment horizontal="left" vertical="top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/>
    <xf numFmtId="0" fontId="13" fillId="0" borderId="0" xfId="39" applyFont="1" applyAlignment="1">
      <alignment horizontal="left"/>
    </xf>
    <xf numFmtId="0" fontId="12" fillId="0" borderId="0" xfId="0" applyFont="1"/>
    <xf numFmtId="0" fontId="7" fillId="0" borderId="22" xfId="1" applyFont="1" applyBorder="1" applyAlignment="1">
      <alignment horizontal="center" vertical="top"/>
    </xf>
    <xf numFmtId="0" fontId="7" fillId="0" borderId="23" xfId="1" applyFont="1" applyBorder="1" applyAlignment="1">
      <alignment horizontal="center" vertical="top"/>
    </xf>
    <xf numFmtId="0" fontId="7" fillId="0" borderId="23" xfId="1" applyFont="1" applyBorder="1">
      <alignment horizontal="center"/>
    </xf>
    <xf numFmtId="0" fontId="7" fillId="0" borderId="22" xfId="1" applyFont="1" applyBorder="1">
      <alignment horizontal="center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12" fillId="0" borderId="22" xfId="0" applyFont="1" applyBorder="1" applyAlignment="1">
      <alignment horizontal="right" vertical="top"/>
    </xf>
    <xf numFmtId="0" fontId="12" fillId="0" borderId="22" xfId="0" applyFont="1" applyBorder="1" applyAlignment="1">
      <alignment horizontal="right" vertical="top" wrapText="1"/>
    </xf>
    <xf numFmtId="2" fontId="18" fillId="0" borderId="22" xfId="0" applyNumberFormat="1" applyFont="1" applyBorder="1" applyAlignment="1">
      <alignment horizontal="left" vertical="top" wrapText="1"/>
    </xf>
    <xf numFmtId="49" fontId="18" fillId="0" borderId="22" xfId="0" applyNumberFormat="1" applyFont="1" applyBorder="1" applyAlignment="1">
      <alignment horizontal="right" vertical="top" wrapText="1"/>
    </xf>
    <xf numFmtId="2" fontId="18" fillId="0" borderId="22" xfId="0" applyNumberFormat="1" applyFont="1" applyBorder="1" applyAlignment="1">
      <alignment horizontal="right" vertical="top" wrapText="1"/>
    </xf>
    <xf numFmtId="0" fontId="18" fillId="0" borderId="22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 wrapText="1"/>
    </xf>
    <xf numFmtId="2" fontId="13" fillId="0" borderId="22" xfId="0" applyNumberFormat="1" applyFont="1" applyBorder="1" applyAlignment="1">
      <alignment horizontal="left" vertical="top" wrapText="1"/>
    </xf>
    <xf numFmtId="49" fontId="13" fillId="0" borderId="22" xfId="0" applyNumberFormat="1" applyFont="1" applyBorder="1" applyAlignment="1">
      <alignment horizontal="right" vertical="top" wrapText="1"/>
    </xf>
    <xf numFmtId="2" fontId="13" fillId="0" borderId="22" xfId="0" applyNumberFormat="1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1" xfId="9" applyFont="1" applyBorder="1" applyAlignment="1">
      <alignment horizontal="right" vertical="top" wrapText="1"/>
    </xf>
    <xf numFmtId="0" fontId="14" fillId="0" borderId="1" xfId="9" applyFont="1" applyBorder="1" applyAlignment="1">
      <alignment horizontal="right" vertical="top" wrapText="1"/>
    </xf>
    <xf numFmtId="0" fontId="13" fillId="0" borderId="1" xfId="9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1" xfId="9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4" fillId="0" borderId="14" xfId="11" applyNumberFormat="1" applyFont="1" applyBorder="1"/>
    <xf numFmtId="164" fontId="14" fillId="0" borderId="3" xfId="11" applyNumberFormat="1" applyFont="1" applyBorder="1"/>
    <xf numFmtId="164" fontId="14" fillId="0" borderId="14" xfId="14" applyNumberFormat="1" applyFont="1" applyBorder="1"/>
    <xf numFmtId="164" fontId="14" fillId="0" borderId="3" xfId="14" applyNumberFormat="1" applyFont="1" applyBorder="1"/>
    <xf numFmtId="0" fontId="13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39" applyFont="1" applyBorder="1">
      <alignment horizontal="center"/>
    </xf>
    <xf numFmtId="0" fontId="7" fillId="0" borderId="21" xfId="39" applyFont="1" applyBorder="1">
      <alignment horizontal="center"/>
    </xf>
    <xf numFmtId="0" fontId="7" fillId="0" borderId="20" xfId="39" applyFont="1" applyBorder="1" applyAlignment="1">
      <alignment horizontal="center"/>
    </xf>
    <xf numFmtId="0" fontId="7" fillId="0" borderId="21" xfId="39" applyFont="1" applyBorder="1" applyAlignment="1">
      <alignment horizontal="center"/>
    </xf>
    <xf numFmtId="0" fontId="8" fillId="0" borderId="0" xfId="39" applyFo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0" xfId="39" applyFont="1">
      <alignment horizontal="center"/>
    </xf>
    <xf numFmtId="0" fontId="13" fillId="0" borderId="0" xfId="39" applyFont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0" xfId="39" applyFont="1" applyAlignment="1">
      <alignment horizontal="left"/>
    </xf>
  </cellXfs>
  <cellStyles count="44">
    <cellStyle name="Акт" xfId="1"/>
    <cellStyle name="АктМТСН" xfId="2"/>
    <cellStyle name="АктМТСН 2" xfId="3"/>
    <cellStyle name="ВедРесурсов" xfId="4"/>
    <cellStyle name="ВедРесурсовАкт" xfId="5"/>
    <cellStyle name="Дефектовка" xfId="6"/>
    <cellStyle name="Индексы" xfId="7"/>
    <cellStyle name="Индексы 2" xfId="8"/>
    <cellStyle name="Итоги" xfId="9"/>
    <cellStyle name="Итоги 2" xfId="10"/>
    <cellStyle name="ИтогоАктБазЦ" xfId="11"/>
    <cellStyle name="ИтогоАктБИМ" xfId="12"/>
    <cellStyle name="ИтогоАктБИМ 2" xfId="13"/>
    <cellStyle name="ИтогоАктРесМет" xfId="14"/>
    <cellStyle name="ИтогоАктРесМет 2" xfId="15"/>
    <cellStyle name="ИтогоАктТекЦ" xfId="16"/>
    <cellStyle name="ИтогоБазЦ" xfId="17"/>
    <cellStyle name="ИтогоБИМ" xfId="18"/>
    <cellStyle name="ИтогоБИМ 2" xfId="19"/>
    <cellStyle name="ИтогоРесМет" xfId="20"/>
    <cellStyle name="ИтогоРесМет 2" xfId="21"/>
    <cellStyle name="ИтогоТекЦ" xfId="22"/>
    <cellStyle name="ЛокСмета" xfId="23"/>
    <cellStyle name="ЛокСмета 2" xfId="24"/>
    <cellStyle name="ЛокСмМТСН" xfId="25"/>
    <cellStyle name="ЛокСмМТСН 2" xfId="26"/>
    <cellStyle name="М29" xfId="27"/>
    <cellStyle name="М29 2" xfId="28"/>
    <cellStyle name="ОбСмета" xfId="29"/>
    <cellStyle name="ОбСмета 2" xfId="30"/>
    <cellStyle name="Обычный" xfId="0" builtinId="0"/>
    <cellStyle name="Параметр" xfId="31"/>
    <cellStyle name="ПеременныеСметы" xfId="32"/>
    <cellStyle name="РесСмета" xfId="33"/>
    <cellStyle name="РесСмета 2" xfId="34"/>
    <cellStyle name="СводВедРес" xfId="35"/>
    <cellStyle name="СводкаСтоимРаб" xfId="36"/>
    <cellStyle name="СводРасч" xfId="37"/>
    <cellStyle name="СводРасч 2" xfId="38"/>
    <cellStyle name="Титул" xfId="39"/>
    <cellStyle name="Формула" xfId="40"/>
    <cellStyle name="Хвост" xfId="41"/>
    <cellStyle name="Ценник" xfId="42"/>
    <cellStyle name="Экспертиз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A147"/>
  <sheetViews>
    <sheetView showGridLines="0" tabSelected="1" showWhiteSpace="0" topLeftCell="A16" zoomScaleNormal="100" workbookViewId="0">
      <selection activeCell="B35" sqref="B35"/>
    </sheetView>
  </sheetViews>
  <sheetFormatPr defaultRowHeight="12.75" x14ac:dyDescent="0.2"/>
  <cols>
    <col min="1" max="1" width="4.5703125" style="22" customWidth="1"/>
    <col min="2" max="2" width="6" style="22" customWidth="1"/>
    <col min="3" max="3" width="35.7109375" style="22" customWidth="1"/>
    <col min="4" max="4" width="11.85546875" style="22" customWidth="1"/>
    <col min="5" max="7" width="11.5703125" style="22" customWidth="1"/>
    <col min="8" max="8" width="12.7109375" style="22" customWidth="1"/>
    <col min="9" max="9" width="11.85546875" style="22" customWidth="1"/>
    <col min="10" max="10" width="11.5703125" style="22" customWidth="1"/>
    <col min="11" max="11" width="12.7109375" style="22" customWidth="1"/>
    <col min="12" max="12" width="11.5703125" style="22" customWidth="1"/>
    <col min="13" max="21" width="9.140625" style="22" hidden="1" customWidth="1"/>
    <col min="22" max="22" width="11.5703125" style="22" customWidth="1"/>
    <col min="23" max="27" width="9.140625" style="22" hidden="1" customWidth="1"/>
    <col min="28" max="28" width="9.140625" style="22" customWidth="1"/>
    <col min="29" max="16384" width="9.140625" style="22"/>
  </cols>
  <sheetData>
    <row r="1" spans="2:27" s="23" customFormat="1" x14ac:dyDescent="0.2">
      <c r="B1" s="3"/>
      <c r="C1" s="3"/>
      <c r="D1" s="4"/>
      <c r="E1" s="4"/>
      <c r="F1" s="5"/>
      <c r="G1" s="4"/>
      <c r="H1" s="4"/>
      <c r="I1" s="4"/>
      <c r="J1" s="5"/>
      <c r="K1" s="5"/>
      <c r="L1" s="5"/>
      <c r="M1" s="22"/>
      <c r="N1" s="22"/>
      <c r="O1" s="22"/>
      <c r="P1" s="22"/>
      <c r="Q1" s="22"/>
      <c r="R1" s="22"/>
      <c r="S1" s="22"/>
      <c r="T1" s="22"/>
      <c r="U1" s="22"/>
      <c r="V1" s="6" t="s">
        <v>26</v>
      </c>
    </row>
    <row r="2" spans="2:27" s="23" customFormat="1" x14ac:dyDescent="0.2">
      <c r="B2" s="3"/>
      <c r="C2" s="3"/>
      <c r="D2" s="4"/>
      <c r="E2" s="4"/>
      <c r="F2" s="5"/>
      <c r="G2" s="4"/>
      <c r="H2" s="4"/>
      <c r="I2" s="4"/>
      <c r="J2" s="5"/>
      <c r="K2" s="5"/>
      <c r="L2" s="7"/>
      <c r="M2" s="22"/>
      <c r="N2" s="22"/>
      <c r="O2" s="22"/>
      <c r="P2" s="22"/>
      <c r="Q2" s="22"/>
      <c r="R2" s="22"/>
      <c r="S2" s="22"/>
      <c r="T2" s="22"/>
      <c r="U2" s="22"/>
      <c r="V2" s="6" t="s">
        <v>27</v>
      </c>
    </row>
    <row r="3" spans="2:27" s="23" customFormat="1" x14ac:dyDescent="0.2">
      <c r="B3" s="3"/>
      <c r="C3" s="3"/>
      <c r="D3" s="4"/>
      <c r="E3" s="4"/>
      <c r="F3" s="5"/>
      <c r="G3" s="4"/>
      <c r="H3" s="4"/>
      <c r="I3" s="4"/>
      <c r="J3" s="5"/>
      <c r="K3" s="5"/>
      <c r="L3" s="7"/>
      <c r="M3" s="22"/>
      <c r="N3" s="22"/>
      <c r="O3" s="22"/>
      <c r="P3" s="22"/>
      <c r="Q3" s="22"/>
      <c r="R3" s="22"/>
      <c r="S3" s="22"/>
      <c r="T3" s="22"/>
      <c r="U3" s="22"/>
      <c r="V3" s="6" t="s">
        <v>28</v>
      </c>
    </row>
    <row r="4" spans="2:27" s="23" customFormat="1" x14ac:dyDescent="0.2">
      <c r="B4" s="8"/>
      <c r="C4" s="8"/>
      <c r="D4" s="9"/>
      <c r="E4" s="9"/>
      <c r="F4" s="10"/>
      <c r="G4" s="9"/>
      <c r="H4" s="9"/>
      <c r="I4" s="9"/>
      <c r="J4" s="10"/>
      <c r="K4" s="10"/>
      <c r="L4" s="11"/>
      <c r="M4" s="22"/>
      <c r="N4" s="22"/>
      <c r="O4" s="22"/>
      <c r="P4" s="22"/>
      <c r="Q4" s="22"/>
      <c r="R4" s="22"/>
      <c r="S4" s="22"/>
      <c r="T4" s="22"/>
      <c r="U4" s="22"/>
      <c r="V4" s="9"/>
    </row>
    <row r="5" spans="2:27" s="23" customFormat="1" x14ac:dyDescent="0.2">
      <c r="B5" s="12"/>
      <c r="C5" s="13"/>
      <c r="D5" s="14"/>
      <c r="E5" s="15"/>
      <c r="F5" s="15"/>
      <c r="G5" s="15"/>
      <c r="H5" s="16"/>
      <c r="I5" s="16"/>
      <c r="J5" s="15"/>
      <c r="K5" s="17"/>
      <c r="L5" s="18"/>
      <c r="M5" s="22"/>
      <c r="N5" s="22"/>
      <c r="O5" s="22"/>
      <c r="P5" s="22"/>
      <c r="Q5" s="22"/>
      <c r="R5" s="22"/>
      <c r="S5" s="22"/>
      <c r="T5" s="22"/>
      <c r="U5" s="22"/>
      <c r="V5" s="19" t="s">
        <v>29</v>
      </c>
    </row>
    <row r="6" spans="2:27" s="23" customFormat="1" x14ac:dyDescent="0.2">
      <c r="B6" s="12"/>
      <c r="C6" s="14"/>
      <c r="D6" s="14"/>
      <c r="E6" s="15"/>
      <c r="F6" s="15"/>
      <c r="G6" s="15"/>
      <c r="H6" s="16"/>
      <c r="I6" s="16"/>
      <c r="J6" s="15"/>
      <c r="K6" s="18"/>
      <c r="L6" s="18" t="s">
        <v>30</v>
      </c>
      <c r="M6" s="22"/>
      <c r="N6" s="22"/>
      <c r="O6" s="22"/>
      <c r="P6" s="22"/>
      <c r="Q6" s="22"/>
      <c r="R6" s="22"/>
      <c r="S6" s="22"/>
      <c r="T6" s="22"/>
      <c r="U6" s="22"/>
      <c r="V6" s="19" t="s">
        <v>31</v>
      </c>
    </row>
    <row r="7" spans="2:27" s="23" customFormat="1" x14ac:dyDescent="0.2">
      <c r="B7" s="15"/>
      <c r="C7" s="127" t="s">
        <v>43</v>
      </c>
      <c r="D7" s="127"/>
      <c r="E7" s="127"/>
      <c r="F7" s="127"/>
      <c r="G7" s="127"/>
      <c r="H7" s="127"/>
      <c r="I7" s="127"/>
      <c r="J7" s="127"/>
      <c r="K7" s="18"/>
      <c r="L7" s="18" t="s">
        <v>32</v>
      </c>
      <c r="M7" s="2"/>
      <c r="N7" s="22"/>
      <c r="O7" s="22"/>
      <c r="P7" s="22"/>
      <c r="Q7" s="22"/>
      <c r="R7" s="22"/>
      <c r="S7" s="22"/>
      <c r="T7" s="22"/>
      <c r="U7" s="22"/>
      <c r="V7" s="2" t="s">
        <v>44</v>
      </c>
    </row>
    <row r="8" spans="2:27" s="23" customFormat="1" x14ac:dyDescent="0.2">
      <c r="B8" s="15"/>
      <c r="C8" s="127" t="s">
        <v>45</v>
      </c>
      <c r="D8" s="127"/>
      <c r="E8" s="127"/>
      <c r="F8" s="127"/>
      <c r="G8" s="127"/>
      <c r="H8" s="127"/>
      <c r="I8" s="127"/>
      <c r="J8" s="127"/>
      <c r="K8" s="18"/>
      <c r="L8" s="18" t="s">
        <v>32</v>
      </c>
      <c r="M8" s="2"/>
      <c r="N8" s="22"/>
      <c r="O8" s="22"/>
      <c r="P8" s="22"/>
      <c r="Q8" s="22"/>
      <c r="R8" s="22"/>
      <c r="S8" s="22"/>
      <c r="T8" s="22"/>
      <c r="U8" s="22"/>
      <c r="V8" s="2" t="s">
        <v>44</v>
      </c>
    </row>
    <row r="9" spans="2:27" s="23" customFormat="1" x14ac:dyDescent="0.2">
      <c r="B9" s="15"/>
      <c r="C9" s="127" t="s">
        <v>46</v>
      </c>
      <c r="D9" s="127"/>
      <c r="E9" s="127"/>
      <c r="F9" s="127"/>
      <c r="G9" s="127"/>
      <c r="H9" s="127"/>
      <c r="I9" s="127"/>
      <c r="J9" s="127"/>
      <c r="K9" s="18"/>
      <c r="L9" s="18" t="s">
        <v>32</v>
      </c>
      <c r="M9" s="2"/>
      <c r="N9" s="22"/>
      <c r="O9" s="22"/>
      <c r="P9" s="22"/>
      <c r="Q9" s="22"/>
      <c r="R9" s="22"/>
      <c r="S9" s="22"/>
      <c r="T9" s="22"/>
      <c r="U9" s="22"/>
      <c r="V9" s="2" t="s">
        <v>44</v>
      </c>
    </row>
    <row r="10" spans="2:27" s="23" customFormat="1" x14ac:dyDescent="0.2">
      <c r="B10" s="15"/>
      <c r="C10" s="127" t="s">
        <v>47</v>
      </c>
      <c r="D10" s="127"/>
      <c r="E10" s="127"/>
      <c r="F10" s="127"/>
      <c r="G10" s="127"/>
      <c r="H10" s="127"/>
      <c r="I10" s="127"/>
      <c r="J10" s="127"/>
      <c r="K10" s="17"/>
      <c r="L10" s="18"/>
      <c r="M10" s="19"/>
      <c r="N10" s="22"/>
      <c r="O10" s="22"/>
      <c r="P10" s="22"/>
      <c r="Q10" s="22"/>
      <c r="R10" s="22"/>
      <c r="S10" s="22"/>
      <c r="T10" s="22"/>
      <c r="U10" s="22"/>
      <c r="V10" s="19"/>
    </row>
    <row r="11" spans="2:27" s="23" customFormat="1" x14ac:dyDescent="0.2">
      <c r="B11" s="15"/>
      <c r="C11" s="127" t="s">
        <v>48</v>
      </c>
      <c r="D11" s="127"/>
      <c r="E11" s="127"/>
      <c r="F11" s="127"/>
      <c r="G11" s="127"/>
      <c r="H11" s="127"/>
      <c r="I11" s="127"/>
      <c r="J11" s="127"/>
      <c r="K11" s="17"/>
      <c r="L11" s="18"/>
      <c r="M11" s="19"/>
      <c r="N11" s="22"/>
      <c r="O11" s="22"/>
      <c r="P11" s="22"/>
      <c r="Q11" s="22"/>
      <c r="R11" s="22"/>
      <c r="S11" s="22"/>
      <c r="T11" s="22"/>
      <c r="U11" s="22"/>
      <c r="V11" s="19"/>
    </row>
    <row r="12" spans="2:27" s="23" customFormat="1" x14ac:dyDescent="0.2">
      <c r="B12" s="20"/>
      <c r="C12" s="17"/>
      <c r="D12" s="21"/>
      <c r="E12" s="15"/>
      <c r="F12" s="15"/>
      <c r="G12" s="15"/>
      <c r="H12" s="16"/>
      <c r="I12" s="16"/>
      <c r="J12" s="15"/>
      <c r="K12" s="17"/>
      <c r="L12" s="18" t="s">
        <v>33</v>
      </c>
      <c r="M12" s="22"/>
      <c r="N12" s="22"/>
      <c r="O12" s="22"/>
      <c r="P12" s="22"/>
      <c r="Q12" s="22"/>
      <c r="R12" s="22"/>
      <c r="S12" s="22"/>
      <c r="T12" s="22"/>
      <c r="U12" s="22"/>
      <c r="V12" s="2" t="s">
        <v>44</v>
      </c>
    </row>
    <row r="13" spans="2:27" s="23" customFormat="1" x14ac:dyDescent="0.2">
      <c r="B13" s="20"/>
      <c r="C13" s="13"/>
      <c r="D13" s="21"/>
      <c r="E13" s="15"/>
      <c r="F13" s="15"/>
      <c r="G13" s="15"/>
      <c r="H13" s="16"/>
      <c r="I13" s="16"/>
      <c r="J13" s="15"/>
      <c r="K13" s="18" t="s">
        <v>34</v>
      </c>
      <c r="L13" s="20" t="s">
        <v>35</v>
      </c>
      <c r="M13" s="22"/>
      <c r="N13" s="22"/>
      <c r="O13" s="22"/>
      <c r="P13" s="22"/>
      <c r="Q13" s="22"/>
      <c r="R13" s="22"/>
      <c r="S13" s="22"/>
      <c r="T13" s="22"/>
      <c r="U13" s="22"/>
      <c r="V13" s="2" t="s">
        <v>44</v>
      </c>
    </row>
    <row r="14" spans="2:27" s="23" customFormat="1" x14ac:dyDescent="0.2">
      <c r="B14" s="20"/>
      <c r="C14" s="20"/>
      <c r="D14" s="17"/>
      <c r="E14" s="15"/>
      <c r="F14" s="15"/>
      <c r="G14" s="15"/>
      <c r="H14" s="16"/>
      <c r="I14" s="16"/>
      <c r="J14" s="15"/>
      <c r="K14" s="15"/>
      <c r="L14" s="20" t="s">
        <v>36</v>
      </c>
      <c r="M14" s="22"/>
      <c r="N14" s="22"/>
      <c r="O14" s="22"/>
      <c r="P14" s="22"/>
      <c r="Q14" s="22"/>
      <c r="R14" s="22"/>
      <c r="S14" s="22"/>
      <c r="T14" s="22"/>
      <c r="U14" s="22"/>
      <c r="V14" s="2" t="s">
        <v>44</v>
      </c>
      <c r="W14" s="24">
        <v>74.949299999999994</v>
      </c>
      <c r="X14" s="25">
        <v>74.949299999999994</v>
      </c>
      <c r="Y14" s="49"/>
      <c r="Z14" s="49"/>
      <c r="AA14" s="49"/>
    </row>
    <row r="15" spans="2:27" s="23" customFormat="1" x14ac:dyDescent="0.2">
      <c r="B15" s="20"/>
      <c r="C15" s="20"/>
      <c r="D15" s="17"/>
      <c r="E15" s="15"/>
      <c r="F15" s="15"/>
      <c r="G15" s="15"/>
      <c r="H15" s="16"/>
      <c r="I15" s="16"/>
      <c r="J15" s="15"/>
      <c r="K15" s="18"/>
      <c r="L15" s="18" t="s">
        <v>37</v>
      </c>
      <c r="M15" s="22"/>
      <c r="N15" s="22"/>
      <c r="O15" s="22"/>
      <c r="P15" s="22"/>
      <c r="Q15" s="22"/>
      <c r="R15" s="22"/>
      <c r="S15" s="22"/>
      <c r="T15" s="22"/>
      <c r="U15" s="22"/>
      <c r="V15" s="2" t="s">
        <v>44</v>
      </c>
      <c r="W15" s="24">
        <v>0.29149999999999998</v>
      </c>
      <c r="X15" s="25">
        <v>0.29149999999999998</v>
      </c>
      <c r="Y15" s="50"/>
      <c r="Z15" s="50"/>
      <c r="AA15" s="50"/>
    </row>
    <row r="16" spans="2:27" s="23" customFormat="1" x14ac:dyDescent="0.2">
      <c r="B16" s="20"/>
      <c r="C16" s="20"/>
      <c r="D16" s="17"/>
      <c r="E16" s="15"/>
      <c r="F16" s="15"/>
      <c r="G16" s="15"/>
      <c r="H16" s="16"/>
      <c r="I16" s="16"/>
      <c r="J16" s="15"/>
      <c r="K16" s="18"/>
      <c r="L16" s="18"/>
      <c r="M16" s="22"/>
      <c r="N16" s="22"/>
      <c r="O16" s="22"/>
      <c r="P16" s="22"/>
      <c r="Q16" s="22"/>
      <c r="R16" s="22"/>
      <c r="S16" s="22"/>
      <c r="T16" s="22"/>
      <c r="U16" s="22"/>
      <c r="V16" s="54"/>
    </row>
    <row r="17" spans="2:27" s="23" customFormat="1" ht="12.75" customHeight="1" x14ac:dyDescent="0.2">
      <c r="B17" s="26"/>
      <c r="C17" s="48"/>
      <c r="D17" s="48"/>
      <c r="E17" s="48"/>
      <c r="F17" s="47"/>
      <c r="G17" s="47"/>
      <c r="H17" s="108" t="s">
        <v>21</v>
      </c>
      <c r="I17" s="109"/>
      <c r="J17" s="108" t="s">
        <v>22</v>
      </c>
      <c r="K17" s="109"/>
      <c r="L17" s="112" t="s">
        <v>23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4"/>
    </row>
    <row r="18" spans="2:27" s="23" customFormat="1" x14ac:dyDescent="0.2">
      <c r="B18" s="28"/>
      <c r="C18" s="48"/>
      <c r="D18" s="48"/>
      <c r="E18" s="48"/>
      <c r="F18" s="47"/>
      <c r="G18" s="47"/>
      <c r="H18" s="110"/>
      <c r="I18" s="111"/>
      <c r="J18" s="110"/>
      <c r="K18" s="111"/>
      <c r="L18" s="1" t="s">
        <v>24</v>
      </c>
      <c r="M18" s="1" t="s">
        <v>25</v>
      </c>
      <c r="N18" s="1" t="s">
        <v>25</v>
      </c>
      <c r="O18" s="5"/>
      <c r="P18" s="5"/>
      <c r="Q18" s="5"/>
      <c r="R18" s="5"/>
      <c r="S18" s="5"/>
      <c r="T18" s="5"/>
      <c r="U18" s="5"/>
      <c r="V18" s="1" t="s">
        <v>25</v>
      </c>
    </row>
    <row r="19" spans="2:27" s="23" customFormat="1" x14ac:dyDescent="0.2">
      <c r="B19" s="26"/>
      <c r="C19" s="48"/>
      <c r="D19" s="48"/>
      <c r="E19" s="48"/>
      <c r="F19" s="47"/>
      <c r="G19" s="47"/>
      <c r="H19" s="115">
        <v>1</v>
      </c>
      <c r="I19" s="116"/>
      <c r="J19" s="117" t="s">
        <v>49</v>
      </c>
      <c r="K19" s="118"/>
      <c r="L19" s="2" t="s">
        <v>50</v>
      </c>
      <c r="M19" s="2" t="s">
        <v>51</v>
      </c>
      <c r="N19" s="2" t="s">
        <v>51</v>
      </c>
      <c r="O19" s="55"/>
      <c r="P19" s="55"/>
      <c r="Q19" s="55"/>
      <c r="R19" s="55"/>
      <c r="S19" s="55"/>
      <c r="T19" s="55"/>
      <c r="U19" s="55"/>
      <c r="V19" s="2" t="s">
        <v>51</v>
      </c>
    </row>
    <row r="20" spans="2:27" s="29" customFormat="1" ht="12" x14ac:dyDescent="0.2">
      <c r="B20" s="28"/>
      <c r="C20" s="27"/>
      <c r="D20" s="27"/>
      <c r="E20" s="2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2:27" s="29" customFormat="1" ht="15.75" x14ac:dyDescent="0.25">
      <c r="B21" s="119" t="s">
        <v>20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2:27" s="29" customFormat="1" ht="15.75" x14ac:dyDescent="0.25">
      <c r="B22" s="119" t="s">
        <v>52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2:27" s="27" customFormat="1" ht="12" x14ac:dyDescent="0.2">
      <c r="B23" s="122" t="s">
        <v>53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2:27" s="30" customFormat="1" ht="12" x14ac:dyDescent="0.2">
      <c r="B24" s="123" t="s">
        <v>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2:27" s="30" customFormat="1" ht="12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2:27" s="27" customFormat="1" ht="12" x14ac:dyDescent="0.2">
      <c r="B26" s="23"/>
      <c r="C26" s="23"/>
      <c r="D26" s="23"/>
      <c r="E26" s="23"/>
      <c r="F26" s="23"/>
      <c r="G26" s="23"/>
      <c r="H26" s="124" t="s">
        <v>16</v>
      </c>
      <c r="I26" s="125"/>
      <c r="J26" s="126"/>
      <c r="K26" s="124" t="s">
        <v>17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</row>
    <row r="27" spans="2:27" s="27" customFormat="1" ht="12" x14ac:dyDescent="0.2">
      <c r="B27" s="23"/>
      <c r="C27" s="23"/>
      <c r="D27" s="23"/>
      <c r="E27" s="26" t="s">
        <v>2</v>
      </c>
      <c r="F27" s="23"/>
      <c r="G27" s="23"/>
      <c r="H27" s="102">
        <f>24649.46/1000</f>
        <v>24.649459999999998</v>
      </c>
      <c r="I27" s="103"/>
      <c r="J27" s="31" t="s">
        <v>3</v>
      </c>
      <c r="K27" s="104">
        <f>98756.87/1000</f>
        <v>98.756869999999992</v>
      </c>
      <c r="L27" s="105"/>
      <c r="M27" s="32"/>
      <c r="N27" s="32"/>
      <c r="O27" s="32"/>
      <c r="P27" s="32"/>
      <c r="Q27" s="32"/>
      <c r="R27" s="32"/>
      <c r="S27" s="32"/>
      <c r="T27" s="32"/>
      <c r="U27" s="32"/>
      <c r="V27" s="31" t="s">
        <v>3</v>
      </c>
    </row>
    <row r="28" spans="2:27" s="27" customFormat="1" ht="12" x14ac:dyDescent="0.2">
      <c r="B28" s="23"/>
      <c r="C28" s="23"/>
      <c r="D28" s="23"/>
      <c r="E28" s="33" t="s">
        <v>18</v>
      </c>
      <c r="F28" s="23"/>
      <c r="G28" s="34"/>
      <c r="H28" s="102">
        <f>0/1000</f>
        <v>0</v>
      </c>
      <c r="I28" s="103"/>
      <c r="J28" s="31" t="s">
        <v>3</v>
      </c>
      <c r="K28" s="104">
        <f>0/1000</f>
        <v>0</v>
      </c>
      <c r="L28" s="105"/>
      <c r="M28" s="32"/>
      <c r="N28" s="32"/>
      <c r="O28" s="32"/>
      <c r="P28" s="32"/>
      <c r="Q28" s="32"/>
      <c r="R28" s="32"/>
      <c r="S28" s="32"/>
      <c r="T28" s="32"/>
      <c r="U28" s="32"/>
      <c r="V28" s="31" t="s">
        <v>3</v>
      </c>
    </row>
    <row r="29" spans="2:27" s="27" customFormat="1" ht="12" x14ac:dyDescent="0.2">
      <c r="B29" s="23"/>
      <c r="C29" s="23"/>
      <c r="D29" s="23"/>
      <c r="E29" s="33" t="s">
        <v>19</v>
      </c>
      <c r="F29" s="23"/>
      <c r="G29" s="34"/>
      <c r="H29" s="102">
        <f>0/1000</f>
        <v>0</v>
      </c>
      <c r="I29" s="103"/>
      <c r="J29" s="31" t="s">
        <v>3</v>
      </c>
      <c r="K29" s="104">
        <f>0/1000</f>
        <v>0</v>
      </c>
      <c r="L29" s="105"/>
      <c r="M29" s="32"/>
      <c r="N29" s="32"/>
      <c r="O29" s="32"/>
      <c r="P29" s="32"/>
      <c r="Q29" s="32"/>
      <c r="R29" s="32"/>
      <c r="S29" s="32"/>
      <c r="T29" s="32"/>
      <c r="U29" s="32"/>
      <c r="V29" s="31" t="s">
        <v>3</v>
      </c>
    </row>
    <row r="30" spans="2:27" s="35" customFormat="1" x14ac:dyDescent="0.2">
      <c r="B30" s="23"/>
      <c r="C30" s="23"/>
      <c r="D30" s="23"/>
      <c r="E30" s="26" t="s">
        <v>4</v>
      </c>
      <c r="F30" s="23"/>
      <c r="G30" s="23"/>
      <c r="H30" s="102">
        <f>(W14+W15)/1000</f>
        <v>7.5240799999999997E-2</v>
      </c>
      <c r="I30" s="103"/>
      <c r="J30" s="31" t="s">
        <v>5</v>
      </c>
      <c r="K30" s="104">
        <f>(X14+X15)/1000</f>
        <v>7.5240799999999997E-2</v>
      </c>
      <c r="L30" s="105"/>
      <c r="M30" s="32"/>
      <c r="N30" s="32"/>
      <c r="O30" s="32"/>
      <c r="P30" s="32"/>
      <c r="Q30" s="32"/>
      <c r="R30" s="32"/>
      <c r="S30" s="32"/>
      <c r="T30" s="32"/>
      <c r="U30" s="32"/>
      <c r="V30" s="31" t="s">
        <v>5</v>
      </c>
      <c r="Y30" s="49">
        <v>891</v>
      </c>
      <c r="Z30" s="49">
        <v>835</v>
      </c>
      <c r="AA30" s="49">
        <v>529</v>
      </c>
    </row>
    <row r="31" spans="2:27" x14ac:dyDescent="0.2">
      <c r="B31" s="23"/>
      <c r="C31" s="23"/>
      <c r="D31" s="23"/>
      <c r="E31" s="26" t="s">
        <v>6</v>
      </c>
      <c r="F31" s="23"/>
      <c r="G31" s="23"/>
      <c r="H31" s="102">
        <f>891/1000</f>
        <v>0.89100000000000001</v>
      </c>
      <c r="I31" s="103"/>
      <c r="J31" s="31" t="s">
        <v>3</v>
      </c>
      <c r="K31" s="104">
        <f>12031/1000</f>
        <v>12.031000000000001</v>
      </c>
      <c r="L31" s="105"/>
      <c r="M31" s="32"/>
      <c r="N31" s="32"/>
      <c r="O31" s="32"/>
      <c r="P31" s="32"/>
      <c r="Q31" s="32"/>
      <c r="R31" s="32"/>
      <c r="S31" s="32"/>
      <c r="T31" s="32"/>
      <c r="U31" s="32"/>
      <c r="V31" s="31" t="s">
        <v>3</v>
      </c>
      <c r="Y31" s="50">
        <v>12031</v>
      </c>
      <c r="Z31" s="50">
        <v>9565</v>
      </c>
      <c r="AA31" s="50">
        <v>5712</v>
      </c>
    </row>
    <row r="32" spans="2:27" x14ac:dyDescent="0.2">
      <c r="B32" s="23"/>
      <c r="C32" s="23"/>
      <c r="D32" s="23"/>
      <c r="E32" s="23"/>
      <c r="F32" s="23"/>
      <c r="G32" s="27"/>
      <c r="H32" s="36"/>
      <c r="I32" s="36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7"/>
    </row>
    <row r="33" spans="1:23" x14ac:dyDescent="0.2">
      <c r="B33" s="23"/>
      <c r="C33" s="27"/>
      <c r="D33" s="27"/>
      <c r="E33" s="27"/>
      <c r="F33" s="23"/>
      <c r="G33" s="34"/>
      <c r="H33" s="39"/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/>
    </row>
    <row r="34" spans="1:23" x14ac:dyDescent="0.2">
      <c r="B34" s="56" t="s">
        <v>235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3" ht="13.5" thickBot="1" x14ac:dyDescent="0.25">
      <c r="B35" s="4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3" ht="13.5" customHeight="1" thickBot="1" x14ac:dyDescent="0.25">
      <c r="A36" s="120" t="s">
        <v>38</v>
      </c>
      <c r="B36" s="121"/>
      <c r="C36" s="94" t="s">
        <v>7</v>
      </c>
      <c r="D36" s="94" t="s">
        <v>8</v>
      </c>
      <c r="E36" s="97" t="s">
        <v>9</v>
      </c>
      <c r="F36" s="98"/>
      <c r="G36" s="99"/>
      <c r="H36" s="97" t="s">
        <v>10</v>
      </c>
      <c r="I36" s="98"/>
      <c r="J36" s="99"/>
      <c r="K36" s="97" t="s">
        <v>11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</row>
    <row r="37" spans="1:23" ht="18.75" customHeight="1" thickBot="1" x14ac:dyDescent="0.25">
      <c r="A37" s="94" t="s">
        <v>39</v>
      </c>
      <c r="B37" s="106" t="s">
        <v>40</v>
      </c>
      <c r="C37" s="95"/>
      <c r="D37" s="95"/>
      <c r="E37" s="100" t="s">
        <v>0</v>
      </c>
      <c r="F37" s="43" t="s">
        <v>12</v>
      </c>
      <c r="G37" s="43" t="s">
        <v>13</v>
      </c>
      <c r="H37" s="100" t="s">
        <v>0</v>
      </c>
      <c r="I37" s="43" t="s">
        <v>12</v>
      </c>
      <c r="J37" s="43" t="s">
        <v>13</v>
      </c>
      <c r="K37" s="100" t="s">
        <v>0</v>
      </c>
      <c r="L37" s="43" t="s">
        <v>12</v>
      </c>
      <c r="M37" s="43"/>
      <c r="N37" s="43"/>
      <c r="O37" s="43"/>
      <c r="P37" s="43"/>
      <c r="Q37" s="43"/>
      <c r="R37" s="43"/>
      <c r="S37" s="43"/>
      <c r="T37" s="43"/>
      <c r="U37" s="43"/>
      <c r="V37" s="43" t="s">
        <v>13</v>
      </c>
    </row>
    <row r="38" spans="1:23" ht="18.75" customHeight="1" thickBot="1" x14ac:dyDescent="0.25">
      <c r="A38" s="96"/>
      <c r="B38" s="107"/>
      <c r="C38" s="96"/>
      <c r="D38" s="96"/>
      <c r="E38" s="101"/>
      <c r="F38" s="43" t="s">
        <v>14</v>
      </c>
      <c r="G38" s="43" t="s">
        <v>15</v>
      </c>
      <c r="H38" s="101"/>
      <c r="I38" s="43" t="s">
        <v>14</v>
      </c>
      <c r="J38" s="43" t="s">
        <v>15</v>
      </c>
      <c r="K38" s="101"/>
      <c r="L38" s="43" t="s">
        <v>14</v>
      </c>
      <c r="M38" s="43"/>
      <c r="N38" s="43"/>
      <c r="O38" s="43"/>
      <c r="P38" s="43"/>
      <c r="Q38" s="43"/>
      <c r="R38" s="43"/>
      <c r="S38" s="43"/>
      <c r="T38" s="43"/>
      <c r="U38" s="43"/>
      <c r="V38" s="43" t="s">
        <v>15</v>
      </c>
    </row>
    <row r="39" spans="1:23" x14ac:dyDescent="0.2">
      <c r="A39" s="58">
        <v>1</v>
      </c>
      <c r="B39" s="59">
        <v>2</v>
      </c>
      <c r="C39" s="60">
        <v>3</v>
      </c>
      <c r="D39" s="60">
        <v>4</v>
      </c>
      <c r="E39" s="61">
        <v>5</v>
      </c>
      <c r="F39" s="61">
        <v>6</v>
      </c>
      <c r="G39" s="61">
        <v>7</v>
      </c>
      <c r="H39" s="61">
        <v>8</v>
      </c>
      <c r="I39" s="61">
        <v>9</v>
      </c>
      <c r="J39" s="61">
        <v>10</v>
      </c>
      <c r="K39" s="61">
        <v>11</v>
      </c>
      <c r="L39" s="61">
        <v>12</v>
      </c>
      <c r="M39" s="61"/>
      <c r="N39" s="61"/>
      <c r="O39" s="61"/>
      <c r="P39" s="61"/>
      <c r="Q39" s="61"/>
      <c r="R39" s="61"/>
      <c r="S39" s="61"/>
      <c r="T39" s="61"/>
      <c r="U39" s="61"/>
      <c r="V39" s="61">
        <v>13</v>
      </c>
    </row>
    <row r="40" spans="1:23" ht="21" customHeight="1" x14ac:dyDescent="0.2">
      <c r="A40" s="92" t="s">
        <v>56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3" ht="60" x14ac:dyDescent="0.2">
      <c r="A41" s="62">
        <v>1</v>
      </c>
      <c r="B41" s="63">
        <v>1</v>
      </c>
      <c r="C41" s="64" t="s">
        <v>57</v>
      </c>
      <c r="D41" s="65">
        <v>0.1</v>
      </c>
      <c r="E41" s="66">
        <v>3787.27</v>
      </c>
      <c r="F41" s="67" t="s">
        <v>58</v>
      </c>
      <c r="G41" s="66" t="s">
        <v>59</v>
      </c>
      <c r="H41" s="66">
        <v>379</v>
      </c>
      <c r="I41" s="66" t="s">
        <v>60</v>
      </c>
      <c r="J41" s="66" t="s">
        <v>61</v>
      </c>
      <c r="K41" s="66">
        <v>4508</v>
      </c>
      <c r="L41" s="67" t="s">
        <v>62</v>
      </c>
      <c r="M41" s="67"/>
      <c r="N41" s="67" t="s">
        <v>63</v>
      </c>
      <c r="O41" s="67"/>
      <c r="P41" s="67"/>
      <c r="Q41" s="67"/>
      <c r="R41" s="67"/>
      <c r="S41" s="67"/>
      <c r="T41" s="67"/>
      <c r="U41" s="67"/>
      <c r="V41" s="67" t="s">
        <v>64</v>
      </c>
    </row>
    <row r="42" spans="1:23" ht="24" x14ac:dyDescent="0.2">
      <c r="A42" s="68"/>
      <c r="B42" s="69"/>
      <c r="C42" s="70" t="s">
        <v>65</v>
      </c>
      <c r="D42" s="71" t="s">
        <v>66</v>
      </c>
      <c r="E42" s="72"/>
      <c r="F42" s="73"/>
      <c r="G42" s="72"/>
      <c r="H42" s="72">
        <v>281</v>
      </c>
      <c r="I42" s="72"/>
      <c r="J42" s="72"/>
      <c r="K42" s="72">
        <v>3242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57"/>
    </row>
    <row r="43" spans="1:23" ht="24" x14ac:dyDescent="0.2">
      <c r="A43" s="68"/>
      <c r="B43" s="69"/>
      <c r="C43" s="70" t="s">
        <v>67</v>
      </c>
      <c r="D43" s="71" t="s">
        <v>68</v>
      </c>
      <c r="E43" s="72"/>
      <c r="F43" s="73"/>
      <c r="G43" s="72"/>
      <c r="H43" s="72">
        <v>250</v>
      </c>
      <c r="I43" s="72"/>
      <c r="J43" s="72"/>
      <c r="K43" s="72">
        <v>2725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57"/>
    </row>
    <row r="44" spans="1:23" x14ac:dyDescent="0.2">
      <c r="A44" s="68"/>
      <c r="B44" s="69"/>
      <c r="C44" s="70" t="s">
        <v>69</v>
      </c>
      <c r="D44" s="71" t="s">
        <v>70</v>
      </c>
      <c r="E44" s="72"/>
      <c r="F44" s="73"/>
      <c r="G44" s="72"/>
      <c r="H44" s="72">
        <v>967</v>
      </c>
      <c r="I44" s="72"/>
      <c r="J44" s="72"/>
      <c r="K44" s="72">
        <v>11143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57"/>
    </row>
    <row r="45" spans="1:23" ht="60" x14ac:dyDescent="0.2">
      <c r="A45" s="62">
        <v>2</v>
      </c>
      <c r="B45" s="63">
        <v>2</v>
      </c>
      <c r="C45" s="64" t="s">
        <v>71</v>
      </c>
      <c r="D45" s="65">
        <v>15.68</v>
      </c>
      <c r="E45" s="66">
        <v>211</v>
      </c>
      <c r="F45" s="67" t="s">
        <v>72</v>
      </c>
      <c r="G45" s="66"/>
      <c r="H45" s="66">
        <v>3308</v>
      </c>
      <c r="I45" s="66" t="s">
        <v>73</v>
      </c>
      <c r="J45" s="66"/>
      <c r="K45" s="66">
        <v>13674</v>
      </c>
      <c r="L45" s="67" t="s">
        <v>74</v>
      </c>
      <c r="M45" s="67"/>
      <c r="N45" s="67" t="s">
        <v>75</v>
      </c>
      <c r="O45" s="67"/>
      <c r="P45" s="67"/>
      <c r="Q45" s="67"/>
      <c r="R45" s="67"/>
      <c r="S45" s="67"/>
      <c r="T45" s="67"/>
      <c r="U45" s="67"/>
      <c r="V45" s="67"/>
    </row>
    <row r="46" spans="1:23" ht="84" x14ac:dyDescent="0.2">
      <c r="A46" s="62">
        <v>3</v>
      </c>
      <c r="B46" s="63">
        <v>3</v>
      </c>
      <c r="C46" s="64" t="s">
        <v>76</v>
      </c>
      <c r="D46" s="65">
        <v>0.112</v>
      </c>
      <c r="E46" s="66">
        <v>3676.87</v>
      </c>
      <c r="F46" s="67" t="s">
        <v>77</v>
      </c>
      <c r="G46" s="66"/>
      <c r="H46" s="66">
        <v>412</v>
      </c>
      <c r="I46" s="66" t="s">
        <v>78</v>
      </c>
      <c r="J46" s="66"/>
      <c r="K46" s="66">
        <v>2864</v>
      </c>
      <c r="L46" s="67" t="s">
        <v>79</v>
      </c>
      <c r="M46" s="67"/>
      <c r="N46" s="67" t="s">
        <v>75</v>
      </c>
      <c r="O46" s="67"/>
      <c r="P46" s="67"/>
      <c r="Q46" s="67"/>
      <c r="R46" s="67"/>
      <c r="S46" s="67"/>
      <c r="T46" s="67"/>
      <c r="U46" s="67"/>
      <c r="V46" s="67"/>
    </row>
    <row r="47" spans="1:23" ht="72" x14ac:dyDescent="0.2">
      <c r="A47" s="62">
        <v>4</v>
      </c>
      <c r="B47" s="63">
        <v>4</v>
      </c>
      <c r="C47" s="64" t="s">
        <v>80</v>
      </c>
      <c r="D47" s="65">
        <v>3.3180000000000001E-2</v>
      </c>
      <c r="E47" s="66">
        <v>18487.91</v>
      </c>
      <c r="F47" s="67" t="s">
        <v>81</v>
      </c>
      <c r="G47" s="66" t="s">
        <v>82</v>
      </c>
      <c r="H47" s="66">
        <v>613</v>
      </c>
      <c r="I47" s="66" t="s">
        <v>83</v>
      </c>
      <c r="J47" s="66" t="s">
        <v>84</v>
      </c>
      <c r="K47" s="66">
        <v>3377</v>
      </c>
      <c r="L47" s="67" t="s">
        <v>85</v>
      </c>
      <c r="M47" s="67"/>
      <c r="N47" s="67" t="s">
        <v>63</v>
      </c>
      <c r="O47" s="67"/>
      <c r="P47" s="67"/>
      <c r="Q47" s="67"/>
      <c r="R47" s="67"/>
      <c r="S47" s="67"/>
      <c r="T47" s="67"/>
      <c r="U47" s="67"/>
      <c r="V47" s="67" t="s">
        <v>86</v>
      </c>
    </row>
    <row r="48" spans="1:23" ht="24" x14ac:dyDescent="0.2">
      <c r="A48" s="68"/>
      <c r="B48" s="69"/>
      <c r="C48" s="70" t="s">
        <v>87</v>
      </c>
      <c r="D48" s="71" t="s">
        <v>88</v>
      </c>
      <c r="E48" s="72"/>
      <c r="F48" s="73"/>
      <c r="G48" s="72"/>
      <c r="H48" s="72">
        <v>92</v>
      </c>
      <c r="I48" s="72"/>
      <c r="J48" s="72"/>
      <c r="K48" s="72">
        <v>1058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57"/>
    </row>
    <row r="49" spans="1:23" ht="24" x14ac:dyDescent="0.2">
      <c r="A49" s="68"/>
      <c r="B49" s="69"/>
      <c r="C49" s="70" t="s">
        <v>89</v>
      </c>
      <c r="D49" s="71" t="s">
        <v>90</v>
      </c>
      <c r="E49" s="72"/>
      <c r="F49" s="73"/>
      <c r="G49" s="72"/>
      <c r="H49" s="72">
        <v>47</v>
      </c>
      <c r="I49" s="72"/>
      <c r="J49" s="72"/>
      <c r="K49" s="72">
        <v>505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57"/>
    </row>
    <row r="50" spans="1:23" x14ac:dyDescent="0.2">
      <c r="A50" s="68"/>
      <c r="B50" s="69"/>
      <c r="C50" s="70" t="s">
        <v>69</v>
      </c>
      <c r="D50" s="71" t="s">
        <v>70</v>
      </c>
      <c r="E50" s="72"/>
      <c r="F50" s="73"/>
      <c r="G50" s="72"/>
      <c r="H50" s="72">
        <v>768</v>
      </c>
      <c r="I50" s="72"/>
      <c r="J50" s="72"/>
      <c r="K50" s="72">
        <v>5117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57"/>
    </row>
    <row r="51" spans="1:23" ht="60" x14ac:dyDescent="0.2">
      <c r="A51" s="62">
        <v>5</v>
      </c>
      <c r="B51" s="63">
        <v>5</v>
      </c>
      <c r="C51" s="64" t="s">
        <v>71</v>
      </c>
      <c r="D51" s="65">
        <v>8.4448000000000008</v>
      </c>
      <c r="E51" s="66">
        <v>211</v>
      </c>
      <c r="F51" s="67" t="s">
        <v>72</v>
      </c>
      <c r="G51" s="66"/>
      <c r="H51" s="66">
        <v>1782</v>
      </c>
      <c r="I51" s="66" t="s">
        <v>91</v>
      </c>
      <c r="J51" s="66"/>
      <c r="K51" s="66">
        <v>7364</v>
      </c>
      <c r="L51" s="67" t="s">
        <v>92</v>
      </c>
      <c r="M51" s="67"/>
      <c r="N51" s="67" t="s">
        <v>75</v>
      </c>
      <c r="O51" s="67"/>
      <c r="P51" s="67"/>
      <c r="Q51" s="67"/>
      <c r="R51" s="67"/>
      <c r="S51" s="67"/>
      <c r="T51" s="67"/>
      <c r="U51" s="67"/>
      <c r="V51" s="67"/>
    </row>
    <row r="52" spans="1:23" ht="84" x14ac:dyDescent="0.2">
      <c r="A52" s="62">
        <v>6</v>
      </c>
      <c r="B52" s="63">
        <v>6</v>
      </c>
      <c r="C52" s="64" t="s">
        <v>93</v>
      </c>
      <c r="D52" s="65">
        <v>3.7162000000000001E-2</v>
      </c>
      <c r="E52" s="66">
        <v>3676.87</v>
      </c>
      <c r="F52" s="67" t="s">
        <v>77</v>
      </c>
      <c r="G52" s="66"/>
      <c r="H52" s="66">
        <v>137</v>
      </c>
      <c r="I52" s="66" t="s">
        <v>94</v>
      </c>
      <c r="J52" s="66"/>
      <c r="K52" s="66">
        <v>950</v>
      </c>
      <c r="L52" s="67" t="s">
        <v>95</v>
      </c>
      <c r="M52" s="67"/>
      <c r="N52" s="67" t="s">
        <v>75</v>
      </c>
      <c r="O52" s="67"/>
      <c r="P52" s="67"/>
      <c r="Q52" s="67"/>
      <c r="R52" s="67"/>
      <c r="S52" s="67"/>
      <c r="T52" s="67"/>
      <c r="U52" s="67"/>
      <c r="V52" s="67"/>
    </row>
    <row r="53" spans="1:23" ht="48" x14ac:dyDescent="0.2">
      <c r="A53" s="62">
        <v>7</v>
      </c>
      <c r="B53" s="63">
        <v>7</v>
      </c>
      <c r="C53" s="64" t="s">
        <v>96</v>
      </c>
      <c r="D53" s="65">
        <v>1</v>
      </c>
      <c r="E53" s="66">
        <v>58.8</v>
      </c>
      <c r="F53" s="67" t="s">
        <v>97</v>
      </c>
      <c r="G53" s="66"/>
      <c r="H53" s="66">
        <v>59</v>
      </c>
      <c r="I53" s="66" t="s">
        <v>98</v>
      </c>
      <c r="J53" s="66"/>
      <c r="K53" s="66">
        <v>263</v>
      </c>
      <c r="L53" s="67" t="s">
        <v>99</v>
      </c>
      <c r="M53" s="67"/>
      <c r="N53" s="67" t="s">
        <v>75</v>
      </c>
      <c r="O53" s="67"/>
      <c r="P53" s="67"/>
      <c r="Q53" s="67"/>
      <c r="R53" s="67"/>
      <c r="S53" s="67"/>
      <c r="T53" s="67"/>
      <c r="U53" s="67"/>
      <c r="V53" s="67"/>
    </row>
    <row r="54" spans="1:23" ht="48" x14ac:dyDescent="0.2">
      <c r="A54" s="62">
        <v>8</v>
      </c>
      <c r="B54" s="63">
        <v>8</v>
      </c>
      <c r="C54" s="64" t="s">
        <v>100</v>
      </c>
      <c r="D54" s="65">
        <v>1</v>
      </c>
      <c r="E54" s="66">
        <v>66.5</v>
      </c>
      <c r="F54" s="67" t="s">
        <v>101</v>
      </c>
      <c r="G54" s="66"/>
      <c r="H54" s="66">
        <v>67</v>
      </c>
      <c r="I54" s="66" t="s">
        <v>102</v>
      </c>
      <c r="J54" s="66"/>
      <c r="K54" s="66">
        <v>68</v>
      </c>
      <c r="L54" s="67" t="s">
        <v>103</v>
      </c>
      <c r="M54" s="67"/>
      <c r="N54" s="67" t="s">
        <v>75</v>
      </c>
      <c r="O54" s="67"/>
      <c r="P54" s="67"/>
      <c r="Q54" s="67"/>
      <c r="R54" s="67"/>
      <c r="S54" s="67"/>
      <c r="T54" s="67"/>
      <c r="U54" s="67"/>
      <c r="V54" s="67"/>
    </row>
    <row r="55" spans="1:23" ht="84" x14ac:dyDescent="0.2">
      <c r="A55" s="62">
        <v>9</v>
      </c>
      <c r="B55" s="63">
        <v>9</v>
      </c>
      <c r="C55" s="64" t="s">
        <v>104</v>
      </c>
      <c r="D55" s="65">
        <v>1.5350000000000001E-2</v>
      </c>
      <c r="E55" s="66">
        <v>2459.6799999999998</v>
      </c>
      <c r="F55" s="67" t="s">
        <v>105</v>
      </c>
      <c r="G55" s="66" t="s">
        <v>106</v>
      </c>
      <c r="H55" s="66">
        <v>38</v>
      </c>
      <c r="I55" s="66" t="s">
        <v>107</v>
      </c>
      <c r="J55" s="66">
        <v>1</v>
      </c>
      <c r="K55" s="66">
        <v>419</v>
      </c>
      <c r="L55" s="67" t="s">
        <v>108</v>
      </c>
      <c r="M55" s="67"/>
      <c r="N55" s="67" t="s">
        <v>63</v>
      </c>
      <c r="O55" s="67"/>
      <c r="P55" s="67"/>
      <c r="Q55" s="67"/>
      <c r="R55" s="67"/>
      <c r="S55" s="67"/>
      <c r="T55" s="67"/>
      <c r="U55" s="67"/>
      <c r="V55" s="67">
        <v>5</v>
      </c>
    </row>
    <row r="56" spans="1:23" ht="24" x14ac:dyDescent="0.2">
      <c r="A56" s="68"/>
      <c r="B56" s="69"/>
      <c r="C56" s="70" t="s">
        <v>109</v>
      </c>
      <c r="D56" s="71" t="s">
        <v>110</v>
      </c>
      <c r="E56" s="72"/>
      <c r="F56" s="73"/>
      <c r="G56" s="72"/>
      <c r="H56" s="72">
        <v>33</v>
      </c>
      <c r="I56" s="72"/>
      <c r="J56" s="72"/>
      <c r="K56" s="72">
        <v>370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57"/>
    </row>
    <row r="57" spans="1:23" ht="24" x14ac:dyDescent="0.2">
      <c r="A57" s="68"/>
      <c r="B57" s="69"/>
      <c r="C57" s="70" t="s">
        <v>111</v>
      </c>
      <c r="D57" s="71" t="s">
        <v>112</v>
      </c>
      <c r="E57" s="72"/>
      <c r="F57" s="73"/>
      <c r="G57" s="72"/>
      <c r="H57" s="72">
        <v>16</v>
      </c>
      <c r="I57" s="72"/>
      <c r="J57" s="72"/>
      <c r="K57" s="72">
        <v>171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57"/>
    </row>
    <row r="58" spans="1:23" x14ac:dyDescent="0.2">
      <c r="A58" s="68"/>
      <c r="B58" s="69"/>
      <c r="C58" s="70" t="s">
        <v>69</v>
      </c>
      <c r="D58" s="71" t="s">
        <v>70</v>
      </c>
      <c r="E58" s="72"/>
      <c r="F58" s="73"/>
      <c r="G58" s="72"/>
      <c r="H58" s="72">
        <v>92</v>
      </c>
      <c r="I58" s="72"/>
      <c r="J58" s="72"/>
      <c r="K58" s="72">
        <v>1021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57"/>
    </row>
    <row r="59" spans="1:23" ht="60" x14ac:dyDescent="0.2">
      <c r="A59" s="62">
        <v>10</v>
      </c>
      <c r="B59" s="63">
        <v>10</v>
      </c>
      <c r="C59" s="64" t="s">
        <v>113</v>
      </c>
      <c r="D59" s="65">
        <v>1.6120000000000001</v>
      </c>
      <c r="E59" s="66">
        <v>69.12</v>
      </c>
      <c r="F59" s="67" t="s">
        <v>114</v>
      </c>
      <c r="G59" s="66"/>
      <c r="H59" s="66">
        <v>111</v>
      </c>
      <c r="I59" s="66" t="s">
        <v>115</v>
      </c>
      <c r="J59" s="66"/>
      <c r="K59" s="66">
        <v>230</v>
      </c>
      <c r="L59" s="67" t="s">
        <v>116</v>
      </c>
      <c r="M59" s="67"/>
      <c r="N59" s="67" t="s">
        <v>75</v>
      </c>
      <c r="O59" s="67"/>
      <c r="P59" s="67"/>
      <c r="Q59" s="67"/>
      <c r="R59" s="67"/>
      <c r="S59" s="67"/>
      <c r="T59" s="67"/>
      <c r="U59" s="67"/>
      <c r="V59" s="67"/>
    </row>
    <row r="60" spans="1:23" ht="36" x14ac:dyDescent="0.2">
      <c r="A60" s="62">
        <v>11</v>
      </c>
      <c r="B60" s="63">
        <v>11</v>
      </c>
      <c r="C60" s="64" t="s">
        <v>117</v>
      </c>
      <c r="D60" s="65">
        <v>6.1400000000000003E-2</v>
      </c>
      <c r="E60" s="66">
        <v>91.43</v>
      </c>
      <c r="F60" s="67" t="s">
        <v>118</v>
      </c>
      <c r="G60" s="66">
        <v>4.13</v>
      </c>
      <c r="H60" s="66">
        <v>6</v>
      </c>
      <c r="I60" s="66" t="s">
        <v>119</v>
      </c>
      <c r="J60" s="66"/>
      <c r="K60" s="66">
        <v>71</v>
      </c>
      <c r="L60" s="67" t="s">
        <v>120</v>
      </c>
      <c r="M60" s="67"/>
      <c r="N60" s="67" t="s">
        <v>63</v>
      </c>
      <c r="O60" s="67"/>
      <c r="P60" s="67"/>
      <c r="Q60" s="67"/>
      <c r="R60" s="67"/>
      <c r="S60" s="67"/>
      <c r="T60" s="67"/>
      <c r="U60" s="67"/>
      <c r="V60" s="67">
        <v>2</v>
      </c>
    </row>
    <row r="61" spans="1:23" ht="24" x14ac:dyDescent="0.2">
      <c r="A61" s="68"/>
      <c r="B61" s="69"/>
      <c r="C61" s="70" t="s">
        <v>121</v>
      </c>
      <c r="D61" s="71" t="s">
        <v>88</v>
      </c>
      <c r="E61" s="72"/>
      <c r="F61" s="73"/>
      <c r="G61" s="72"/>
      <c r="H61" s="72">
        <v>6</v>
      </c>
      <c r="I61" s="72"/>
      <c r="J61" s="72"/>
      <c r="K61" s="72">
        <v>69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57"/>
    </row>
    <row r="62" spans="1:23" ht="24" x14ac:dyDescent="0.2">
      <c r="A62" s="68"/>
      <c r="B62" s="69"/>
      <c r="C62" s="70" t="s">
        <v>122</v>
      </c>
      <c r="D62" s="71" t="s">
        <v>90</v>
      </c>
      <c r="E62" s="72"/>
      <c r="F62" s="73"/>
      <c r="G62" s="72"/>
      <c r="H62" s="72">
        <v>3</v>
      </c>
      <c r="I62" s="72"/>
      <c r="J62" s="72"/>
      <c r="K62" s="72">
        <v>33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57"/>
    </row>
    <row r="63" spans="1:23" x14ac:dyDescent="0.2">
      <c r="A63" s="68"/>
      <c r="B63" s="69"/>
      <c r="C63" s="70" t="s">
        <v>69</v>
      </c>
      <c r="D63" s="71" t="s">
        <v>70</v>
      </c>
      <c r="E63" s="72"/>
      <c r="F63" s="73"/>
      <c r="G63" s="72"/>
      <c r="H63" s="72">
        <v>16</v>
      </c>
      <c r="I63" s="72"/>
      <c r="J63" s="72"/>
      <c r="K63" s="72">
        <v>184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57"/>
    </row>
    <row r="64" spans="1:23" ht="48" x14ac:dyDescent="0.2">
      <c r="A64" s="62">
        <v>12</v>
      </c>
      <c r="B64" s="63">
        <v>12</v>
      </c>
      <c r="C64" s="64" t="s">
        <v>123</v>
      </c>
      <c r="D64" s="65">
        <v>1</v>
      </c>
      <c r="E64" s="66">
        <v>395</v>
      </c>
      <c r="F64" s="67" t="s">
        <v>124</v>
      </c>
      <c r="G64" s="66"/>
      <c r="H64" s="66">
        <v>395</v>
      </c>
      <c r="I64" s="66" t="s">
        <v>124</v>
      </c>
      <c r="J64" s="66"/>
      <c r="K64" s="66">
        <v>1525</v>
      </c>
      <c r="L64" s="67" t="s">
        <v>125</v>
      </c>
      <c r="M64" s="67"/>
      <c r="N64" s="67" t="s">
        <v>75</v>
      </c>
      <c r="O64" s="67"/>
      <c r="P64" s="67"/>
      <c r="Q64" s="67"/>
      <c r="R64" s="67"/>
      <c r="S64" s="67"/>
      <c r="T64" s="67"/>
      <c r="U64" s="67"/>
      <c r="V64" s="67"/>
    </row>
    <row r="65" spans="1:23" ht="48" x14ac:dyDescent="0.2">
      <c r="A65" s="62">
        <v>13</v>
      </c>
      <c r="B65" s="63">
        <v>13</v>
      </c>
      <c r="C65" s="64" t="s">
        <v>126</v>
      </c>
      <c r="D65" s="65">
        <v>6.1400000000000003E-2</v>
      </c>
      <c r="E65" s="66">
        <v>100.07</v>
      </c>
      <c r="F65" s="67" t="s">
        <v>127</v>
      </c>
      <c r="G65" s="66"/>
      <c r="H65" s="66">
        <v>6</v>
      </c>
      <c r="I65" s="66" t="s">
        <v>128</v>
      </c>
      <c r="J65" s="66"/>
      <c r="K65" s="66">
        <v>69</v>
      </c>
      <c r="L65" s="67" t="s">
        <v>129</v>
      </c>
      <c r="M65" s="67"/>
      <c r="N65" s="67" t="s">
        <v>63</v>
      </c>
      <c r="O65" s="67"/>
      <c r="P65" s="67"/>
      <c r="Q65" s="67"/>
      <c r="R65" s="67"/>
      <c r="S65" s="67"/>
      <c r="T65" s="67"/>
      <c r="U65" s="67"/>
      <c r="V65" s="67"/>
    </row>
    <row r="66" spans="1:23" ht="24" x14ac:dyDescent="0.2">
      <c r="A66" s="68"/>
      <c r="B66" s="69"/>
      <c r="C66" s="70" t="s">
        <v>130</v>
      </c>
      <c r="D66" s="71" t="s">
        <v>88</v>
      </c>
      <c r="E66" s="72"/>
      <c r="F66" s="73"/>
      <c r="G66" s="72"/>
      <c r="H66" s="72">
        <v>5</v>
      </c>
      <c r="I66" s="72"/>
      <c r="J66" s="72"/>
      <c r="K66" s="72">
        <v>62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57"/>
    </row>
    <row r="67" spans="1:23" ht="24" x14ac:dyDescent="0.2">
      <c r="A67" s="68"/>
      <c r="B67" s="69"/>
      <c r="C67" s="70" t="s">
        <v>131</v>
      </c>
      <c r="D67" s="71" t="s">
        <v>90</v>
      </c>
      <c r="E67" s="72"/>
      <c r="F67" s="73"/>
      <c r="G67" s="72"/>
      <c r="H67" s="72">
        <v>3</v>
      </c>
      <c r="I67" s="72"/>
      <c r="J67" s="72"/>
      <c r="K67" s="72">
        <v>30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57"/>
    </row>
    <row r="68" spans="1:23" x14ac:dyDescent="0.2">
      <c r="A68" s="68"/>
      <c r="B68" s="69"/>
      <c r="C68" s="70" t="s">
        <v>69</v>
      </c>
      <c r="D68" s="71" t="s">
        <v>70</v>
      </c>
      <c r="E68" s="72"/>
      <c r="F68" s="73"/>
      <c r="G68" s="72"/>
      <c r="H68" s="72">
        <v>15</v>
      </c>
      <c r="I68" s="72"/>
      <c r="J68" s="72"/>
      <c r="K68" s="72">
        <v>170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57"/>
    </row>
    <row r="69" spans="1:23" ht="36" x14ac:dyDescent="0.2">
      <c r="A69" s="62">
        <v>14</v>
      </c>
      <c r="B69" s="63">
        <v>14</v>
      </c>
      <c r="C69" s="64" t="s">
        <v>132</v>
      </c>
      <c r="D69" s="65">
        <v>6.8768000000000002</v>
      </c>
      <c r="E69" s="66">
        <v>8.91</v>
      </c>
      <c r="F69" s="67" t="s">
        <v>133</v>
      </c>
      <c r="G69" s="66"/>
      <c r="H69" s="66">
        <v>61</v>
      </c>
      <c r="I69" s="66" t="s">
        <v>134</v>
      </c>
      <c r="J69" s="66"/>
      <c r="K69" s="66">
        <v>197</v>
      </c>
      <c r="L69" s="67" t="s">
        <v>135</v>
      </c>
      <c r="M69" s="67"/>
      <c r="N69" s="67" t="s">
        <v>75</v>
      </c>
      <c r="O69" s="67"/>
      <c r="P69" s="67"/>
      <c r="Q69" s="67"/>
      <c r="R69" s="67"/>
      <c r="S69" s="67"/>
      <c r="T69" s="67"/>
      <c r="U69" s="67"/>
      <c r="V69" s="67"/>
    </row>
    <row r="70" spans="1:23" ht="72" x14ac:dyDescent="0.2">
      <c r="A70" s="62">
        <v>15</v>
      </c>
      <c r="B70" s="63">
        <v>15</v>
      </c>
      <c r="C70" s="64" t="s">
        <v>136</v>
      </c>
      <c r="D70" s="65">
        <v>5.0000000000000001E-3</v>
      </c>
      <c r="E70" s="66">
        <v>1303.1600000000001</v>
      </c>
      <c r="F70" s="67" t="s">
        <v>137</v>
      </c>
      <c r="G70" s="66" t="s">
        <v>138</v>
      </c>
      <c r="H70" s="66">
        <v>7</v>
      </c>
      <c r="I70" s="66" t="s">
        <v>139</v>
      </c>
      <c r="J70" s="66"/>
      <c r="K70" s="66">
        <v>64</v>
      </c>
      <c r="L70" s="67" t="s">
        <v>140</v>
      </c>
      <c r="M70" s="67"/>
      <c r="N70" s="67" t="s">
        <v>63</v>
      </c>
      <c r="O70" s="67"/>
      <c r="P70" s="67"/>
      <c r="Q70" s="67"/>
      <c r="R70" s="67"/>
      <c r="S70" s="67"/>
      <c r="T70" s="67"/>
      <c r="U70" s="67"/>
      <c r="V70" s="67"/>
    </row>
    <row r="71" spans="1:23" ht="24" x14ac:dyDescent="0.2">
      <c r="A71" s="68"/>
      <c r="B71" s="69"/>
      <c r="C71" s="70" t="s">
        <v>141</v>
      </c>
      <c r="D71" s="71" t="s">
        <v>110</v>
      </c>
      <c r="E71" s="72"/>
      <c r="F71" s="73"/>
      <c r="G71" s="72"/>
      <c r="H71" s="72">
        <v>5</v>
      </c>
      <c r="I71" s="72"/>
      <c r="J71" s="72"/>
      <c r="K71" s="72">
        <v>50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57"/>
    </row>
    <row r="72" spans="1:23" ht="24" x14ac:dyDescent="0.2">
      <c r="A72" s="68"/>
      <c r="B72" s="69"/>
      <c r="C72" s="70" t="s">
        <v>142</v>
      </c>
      <c r="D72" s="71" t="s">
        <v>112</v>
      </c>
      <c r="E72" s="72"/>
      <c r="F72" s="73"/>
      <c r="G72" s="72"/>
      <c r="H72" s="72">
        <v>2</v>
      </c>
      <c r="I72" s="72"/>
      <c r="J72" s="72"/>
      <c r="K72" s="72">
        <v>23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57"/>
    </row>
    <row r="73" spans="1:23" x14ac:dyDescent="0.2">
      <c r="A73" s="74"/>
      <c r="B73" s="75"/>
      <c r="C73" s="76" t="s">
        <v>69</v>
      </c>
      <c r="D73" s="77" t="s">
        <v>70</v>
      </c>
      <c r="E73" s="78"/>
      <c r="F73" s="79"/>
      <c r="G73" s="78"/>
      <c r="H73" s="78">
        <v>15</v>
      </c>
      <c r="I73" s="78"/>
      <c r="J73" s="78"/>
      <c r="K73" s="78">
        <v>145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57"/>
    </row>
    <row r="74" spans="1:23" ht="21" customHeight="1" x14ac:dyDescent="0.2">
      <c r="A74" s="92" t="s">
        <v>143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</row>
    <row r="75" spans="1:23" ht="132" x14ac:dyDescent="0.2">
      <c r="A75" s="62">
        <v>16</v>
      </c>
      <c r="B75" s="63">
        <v>16</v>
      </c>
      <c r="C75" s="64" t="s">
        <v>144</v>
      </c>
      <c r="D75" s="65">
        <v>6.1102999999999998E-2</v>
      </c>
      <c r="E75" s="66">
        <v>1815.89</v>
      </c>
      <c r="F75" s="67">
        <v>1426.16</v>
      </c>
      <c r="G75" s="66" t="s">
        <v>145</v>
      </c>
      <c r="H75" s="66">
        <v>111</v>
      </c>
      <c r="I75" s="66">
        <v>87</v>
      </c>
      <c r="J75" s="66" t="s">
        <v>146</v>
      </c>
      <c r="K75" s="66">
        <v>1319</v>
      </c>
      <c r="L75" s="67">
        <v>1182</v>
      </c>
      <c r="M75" s="67"/>
      <c r="N75" s="67" t="s">
        <v>63</v>
      </c>
      <c r="O75" s="67"/>
      <c r="P75" s="67"/>
      <c r="Q75" s="67"/>
      <c r="R75" s="67"/>
      <c r="S75" s="67"/>
      <c r="T75" s="67"/>
      <c r="U75" s="67"/>
      <c r="V75" s="67" t="s">
        <v>147</v>
      </c>
    </row>
    <row r="76" spans="1:23" ht="24" x14ac:dyDescent="0.2">
      <c r="A76" s="68"/>
      <c r="B76" s="69"/>
      <c r="C76" s="70" t="s">
        <v>148</v>
      </c>
      <c r="D76" s="71" t="s">
        <v>88</v>
      </c>
      <c r="E76" s="72"/>
      <c r="F76" s="73"/>
      <c r="G76" s="72"/>
      <c r="H76" s="72">
        <v>93</v>
      </c>
      <c r="I76" s="72"/>
      <c r="J76" s="72"/>
      <c r="K76" s="72">
        <v>1070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57"/>
    </row>
    <row r="77" spans="1:23" ht="24" x14ac:dyDescent="0.2">
      <c r="A77" s="68"/>
      <c r="B77" s="69"/>
      <c r="C77" s="70" t="s">
        <v>149</v>
      </c>
      <c r="D77" s="71" t="s">
        <v>90</v>
      </c>
      <c r="E77" s="72"/>
      <c r="F77" s="73"/>
      <c r="G77" s="72"/>
      <c r="H77" s="72">
        <v>48</v>
      </c>
      <c r="I77" s="72"/>
      <c r="J77" s="72"/>
      <c r="K77" s="72">
        <v>511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57"/>
    </row>
    <row r="78" spans="1:23" x14ac:dyDescent="0.2">
      <c r="A78" s="68"/>
      <c r="B78" s="69"/>
      <c r="C78" s="70" t="s">
        <v>69</v>
      </c>
      <c r="D78" s="71" t="s">
        <v>70</v>
      </c>
      <c r="E78" s="72"/>
      <c r="F78" s="73"/>
      <c r="G78" s="72"/>
      <c r="H78" s="72">
        <v>252</v>
      </c>
      <c r="I78" s="72"/>
      <c r="J78" s="72"/>
      <c r="K78" s="72">
        <v>2900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57"/>
    </row>
    <row r="79" spans="1:23" ht="84" x14ac:dyDescent="0.2">
      <c r="A79" s="62">
        <v>17</v>
      </c>
      <c r="B79" s="63">
        <v>17</v>
      </c>
      <c r="C79" s="64" t="s">
        <v>150</v>
      </c>
      <c r="D79" s="65">
        <v>2.0501999999999999E-2</v>
      </c>
      <c r="E79" s="66">
        <v>13390.37</v>
      </c>
      <c r="F79" s="67" t="s">
        <v>151</v>
      </c>
      <c r="G79" s="66" t="s">
        <v>152</v>
      </c>
      <c r="H79" s="66">
        <v>275</v>
      </c>
      <c r="I79" s="66" t="s">
        <v>153</v>
      </c>
      <c r="J79" s="66">
        <v>10</v>
      </c>
      <c r="K79" s="66">
        <v>1564</v>
      </c>
      <c r="L79" s="67" t="s">
        <v>154</v>
      </c>
      <c r="M79" s="67"/>
      <c r="N79" s="67" t="s">
        <v>63</v>
      </c>
      <c r="O79" s="67"/>
      <c r="P79" s="67"/>
      <c r="Q79" s="67"/>
      <c r="R79" s="67"/>
      <c r="S79" s="67"/>
      <c r="T79" s="67"/>
      <c r="U79" s="67"/>
      <c r="V79" s="67" t="s">
        <v>155</v>
      </c>
    </row>
    <row r="80" spans="1:23" ht="24" x14ac:dyDescent="0.2">
      <c r="A80" s="68"/>
      <c r="B80" s="69"/>
      <c r="C80" s="70" t="s">
        <v>156</v>
      </c>
      <c r="D80" s="71" t="s">
        <v>88</v>
      </c>
      <c r="E80" s="72"/>
      <c r="F80" s="73"/>
      <c r="G80" s="72"/>
      <c r="H80" s="72">
        <v>46</v>
      </c>
      <c r="I80" s="72"/>
      <c r="J80" s="72"/>
      <c r="K80" s="72">
        <v>517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57"/>
    </row>
    <row r="81" spans="1:23" ht="24" x14ac:dyDescent="0.2">
      <c r="A81" s="68"/>
      <c r="B81" s="69"/>
      <c r="C81" s="70" t="s">
        <v>157</v>
      </c>
      <c r="D81" s="71" t="s">
        <v>90</v>
      </c>
      <c r="E81" s="72"/>
      <c r="F81" s="73"/>
      <c r="G81" s="72"/>
      <c r="H81" s="72">
        <v>23</v>
      </c>
      <c r="I81" s="72"/>
      <c r="J81" s="72"/>
      <c r="K81" s="72">
        <v>247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57"/>
    </row>
    <row r="82" spans="1:23" x14ac:dyDescent="0.2">
      <c r="A82" s="68"/>
      <c r="B82" s="69"/>
      <c r="C82" s="70" t="s">
        <v>69</v>
      </c>
      <c r="D82" s="71" t="s">
        <v>70</v>
      </c>
      <c r="E82" s="72"/>
      <c r="F82" s="73"/>
      <c r="G82" s="72"/>
      <c r="H82" s="72">
        <v>353</v>
      </c>
      <c r="I82" s="72"/>
      <c r="J82" s="72"/>
      <c r="K82" s="72">
        <v>2416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57"/>
    </row>
    <row r="83" spans="1:23" ht="72" x14ac:dyDescent="0.2">
      <c r="A83" s="62">
        <v>18</v>
      </c>
      <c r="B83" s="63">
        <v>18</v>
      </c>
      <c r="C83" s="64" t="s">
        <v>158</v>
      </c>
      <c r="D83" s="65">
        <v>2.0499999999999998</v>
      </c>
      <c r="E83" s="66">
        <v>1300</v>
      </c>
      <c r="F83" s="67" t="s">
        <v>159</v>
      </c>
      <c r="G83" s="66"/>
      <c r="H83" s="66">
        <v>2665</v>
      </c>
      <c r="I83" s="66" t="s">
        <v>160</v>
      </c>
      <c r="J83" s="66"/>
      <c r="K83" s="66">
        <v>6626</v>
      </c>
      <c r="L83" s="67" t="s">
        <v>161</v>
      </c>
      <c r="M83" s="67"/>
      <c r="N83" s="67" t="s">
        <v>75</v>
      </c>
      <c r="O83" s="67"/>
      <c r="P83" s="67"/>
      <c r="Q83" s="67"/>
      <c r="R83" s="67"/>
      <c r="S83" s="67"/>
      <c r="T83" s="67"/>
      <c r="U83" s="67"/>
      <c r="V83" s="67"/>
    </row>
    <row r="84" spans="1:23" ht="84" x14ac:dyDescent="0.2">
      <c r="A84" s="62">
        <v>19</v>
      </c>
      <c r="B84" s="63">
        <v>19</v>
      </c>
      <c r="C84" s="64" t="s">
        <v>162</v>
      </c>
      <c r="D84" s="65">
        <v>2.0806000000000002E-2</v>
      </c>
      <c r="E84" s="66">
        <v>11493.91</v>
      </c>
      <c r="F84" s="67" t="s">
        <v>163</v>
      </c>
      <c r="G84" s="66" t="s">
        <v>164</v>
      </c>
      <c r="H84" s="66">
        <v>239</v>
      </c>
      <c r="I84" s="66" t="s">
        <v>165</v>
      </c>
      <c r="J84" s="66">
        <v>10</v>
      </c>
      <c r="K84" s="66">
        <v>1373</v>
      </c>
      <c r="L84" s="67" t="s">
        <v>166</v>
      </c>
      <c r="M84" s="67"/>
      <c r="N84" s="67" t="s">
        <v>63</v>
      </c>
      <c r="O84" s="67"/>
      <c r="P84" s="67"/>
      <c r="Q84" s="67"/>
      <c r="R84" s="67"/>
      <c r="S84" s="67"/>
      <c r="T84" s="67"/>
      <c r="U84" s="67"/>
      <c r="V84" s="67" t="s">
        <v>155</v>
      </c>
    </row>
    <row r="85" spans="1:23" ht="24" x14ac:dyDescent="0.2">
      <c r="A85" s="68"/>
      <c r="B85" s="69"/>
      <c r="C85" s="70" t="s">
        <v>167</v>
      </c>
      <c r="D85" s="71" t="s">
        <v>88</v>
      </c>
      <c r="E85" s="72"/>
      <c r="F85" s="73"/>
      <c r="G85" s="72"/>
      <c r="H85" s="72">
        <v>41</v>
      </c>
      <c r="I85" s="72"/>
      <c r="J85" s="72"/>
      <c r="K85" s="72">
        <v>473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57"/>
    </row>
    <row r="86" spans="1:23" ht="24" x14ac:dyDescent="0.2">
      <c r="A86" s="68"/>
      <c r="B86" s="69"/>
      <c r="C86" s="70" t="s">
        <v>168</v>
      </c>
      <c r="D86" s="71" t="s">
        <v>90</v>
      </c>
      <c r="E86" s="72"/>
      <c r="F86" s="73"/>
      <c r="G86" s="72"/>
      <c r="H86" s="72">
        <v>21</v>
      </c>
      <c r="I86" s="72"/>
      <c r="J86" s="72"/>
      <c r="K86" s="72">
        <v>226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57"/>
    </row>
    <row r="87" spans="1:23" x14ac:dyDescent="0.2">
      <c r="A87" s="68"/>
      <c r="B87" s="69"/>
      <c r="C87" s="70" t="s">
        <v>69</v>
      </c>
      <c r="D87" s="71" t="s">
        <v>70</v>
      </c>
      <c r="E87" s="72"/>
      <c r="F87" s="73"/>
      <c r="G87" s="72"/>
      <c r="H87" s="72">
        <v>309</v>
      </c>
      <c r="I87" s="72"/>
      <c r="J87" s="72"/>
      <c r="K87" s="72">
        <v>2154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57"/>
    </row>
    <row r="88" spans="1:23" ht="72" x14ac:dyDescent="0.2">
      <c r="A88" s="62">
        <v>20</v>
      </c>
      <c r="B88" s="63">
        <v>20</v>
      </c>
      <c r="C88" s="64" t="s">
        <v>169</v>
      </c>
      <c r="D88" s="65">
        <v>2.081</v>
      </c>
      <c r="E88" s="66">
        <v>1229.92</v>
      </c>
      <c r="F88" s="67" t="s">
        <v>170</v>
      </c>
      <c r="G88" s="66"/>
      <c r="H88" s="66">
        <v>2559</v>
      </c>
      <c r="I88" s="66" t="s">
        <v>171</v>
      </c>
      <c r="J88" s="66"/>
      <c r="K88" s="66">
        <v>5869</v>
      </c>
      <c r="L88" s="67" t="s">
        <v>172</v>
      </c>
      <c r="M88" s="67"/>
      <c r="N88" s="67" t="s">
        <v>75</v>
      </c>
      <c r="O88" s="67"/>
      <c r="P88" s="67"/>
      <c r="Q88" s="67"/>
      <c r="R88" s="67"/>
      <c r="S88" s="67"/>
      <c r="T88" s="67"/>
      <c r="U88" s="67"/>
      <c r="V88" s="67"/>
    </row>
    <row r="89" spans="1:23" ht="84" x14ac:dyDescent="0.2">
      <c r="A89" s="62">
        <v>21</v>
      </c>
      <c r="B89" s="63">
        <v>21</v>
      </c>
      <c r="C89" s="64" t="s">
        <v>173</v>
      </c>
      <c r="D89" s="65">
        <v>1.9795E-2</v>
      </c>
      <c r="E89" s="66">
        <v>15370.65</v>
      </c>
      <c r="F89" s="67" t="s">
        <v>174</v>
      </c>
      <c r="G89" s="66" t="s">
        <v>175</v>
      </c>
      <c r="H89" s="66">
        <v>304</v>
      </c>
      <c r="I89" s="66" t="s">
        <v>176</v>
      </c>
      <c r="J89" s="66" t="s">
        <v>177</v>
      </c>
      <c r="K89" s="66">
        <v>1736</v>
      </c>
      <c r="L89" s="67" t="s">
        <v>178</v>
      </c>
      <c r="M89" s="67"/>
      <c r="N89" s="67" t="s">
        <v>63</v>
      </c>
      <c r="O89" s="67"/>
      <c r="P89" s="67"/>
      <c r="Q89" s="67"/>
      <c r="R89" s="67"/>
      <c r="S89" s="67"/>
      <c r="T89" s="67"/>
      <c r="U89" s="67"/>
      <c r="V89" s="67" t="s">
        <v>179</v>
      </c>
    </row>
    <row r="90" spans="1:23" ht="24" x14ac:dyDescent="0.2">
      <c r="A90" s="68"/>
      <c r="B90" s="69"/>
      <c r="C90" s="70" t="s">
        <v>180</v>
      </c>
      <c r="D90" s="71" t="s">
        <v>88</v>
      </c>
      <c r="E90" s="72"/>
      <c r="F90" s="73"/>
      <c r="G90" s="72"/>
      <c r="H90" s="72">
        <v>51</v>
      </c>
      <c r="I90" s="72"/>
      <c r="J90" s="72"/>
      <c r="K90" s="72">
        <v>584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57"/>
    </row>
    <row r="91" spans="1:23" ht="24" x14ac:dyDescent="0.2">
      <c r="A91" s="68"/>
      <c r="B91" s="69"/>
      <c r="C91" s="70" t="s">
        <v>181</v>
      </c>
      <c r="D91" s="71" t="s">
        <v>90</v>
      </c>
      <c r="E91" s="72"/>
      <c r="F91" s="73"/>
      <c r="G91" s="72"/>
      <c r="H91" s="72">
        <v>26</v>
      </c>
      <c r="I91" s="72"/>
      <c r="J91" s="72"/>
      <c r="K91" s="72">
        <v>279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57"/>
    </row>
    <row r="92" spans="1:23" x14ac:dyDescent="0.2">
      <c r="A92" s="68"/>
      <c r="B92" s="69"/>
      <c r="C92" s="70" t="s">
        <v>69</v>
      </c>
      <c r="D92" s="71" t="s">
        <v>70</v>
      </c>
      <c r="E92" s="72"/>
      <c r="F92" s="73"/>
      <c r="G92" s="72"/>
      <c r="H92" s="72">
        <v>390</v>
      </c>
      <c r="I92" s="72"/>
      <c r="J92" s="72"/>
      <c r="K92" s="72">
        <v>2698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57"/>
    </row>
    <row r="93" spans="1:23" ht="84" x14ac:dyDescent="0.2">
      <c r="A93" s="62">
        <v>22</v>
      </c>
      <c r="B93" s="63">
        <v>22</v>
      </c>
      <c r="C93" s="64" t="s">
        <v>182</v>
      </c>
      <c r="D93" s="65">
        <v>1.98</v>
      </c>
      <c r="E93" s="66">
        <v>1316.31</v>
      </c>
      <c r="F93" s="67" t="s">
        <v>183</v>
      </c>
      <c r="G93" s="66"/>
      <c r="H93" s="66">
        <v>2606</v>
      </c>
      <c r="I93" s="66" t="s">
        <v>184</v>
      </c>
      <c r="J93" s="66"/>
      <c r="K93" s="66">
        <v>5881</v>
      </c>
      <c r="L93" s="67" t="s">
        <v>185</v>
      </c>
      <c r="M93" s="67"/>
      <c r="N93" s="67" t="s">
        <v>75</v>
      </c>
      <c r="O93" s="67"/>
      <c r="P93" s="67"/>
      <c r="Q93" s="67"/>
      <c r="R93" s="67"/>
      <c r="S93" s="67"/>
      <c r="T93" s="67"/>
      <c r="U93" s="67"/>
      <c r="V93" s="67"/>
    </row>
    <row r="94" spans="1:23" ht="48" x14ac:dyDescent="0.2">
      <c r="A94" s="62">
        <v>23</v>
      </c>
      <c r="B94" s="63">
        <v>23</v>
      </c>
      <c r="C94" s="64" t="s">
        <v>186</v>
      </c>
      <c r="D94" s="65">
        <v>3.3000000000000002E-2</v>
      </c>
      <c r="E94" s="66">
        <v>4287.83</v>
      </c>
      <c r="F94" s="67" t="s">
        <v>187</v>
      </c>
      <c r="G94" s="66" t="s">
        <v>188</v>
      </c>
      <c r="H94" s="66">
        <v>141</v>
      </c>
      <c r="I94" s="66" t="s">
        <v>189</v>
      </c>
      <c r="J94" s="66">
        <v>1</v>
      </c>
      <c r="K94" s="66">
        <v>636</v>
      </c>
      <c r="L94" s="67" t="s">
        <v>190</v>
      </c>
      <c r="M94" s="67"/>
      <c r="N94" s="67" t="s">
        <v>63</v>
      </c>
      <c r="O94" s="67"/>
      <c r="P94" s="67"/>
      <c r="Q94" s="67"/>
      <c r="R94" s="67"/>
      <c r="S94" s="67"/>
      <c r="T94" s="67"/>
      <c r="U94" s="67"/>
      <c r="V94" s="67">
        <v>3</v>
      </c>
    </row>
    <row r="95" spans="1:23" ht="24" x14ac:dyDescent="0.2">
      <c r="A95" s="68"/>
      <c r="B95" s="69"/>
      <c r="C95" s="70" t="s">
        <v>191</v>
      </c>
      <c r="D95" s="71" t="s">
        <v>88</v>
      </c>
      <c r="E95" s="72"/>
      <c r="F95" s="73"/>
      <c r="G95" s="72"/>
      <c r="H95" s="72">
        <v>10</v>
      </c>
      <c r="I95" s="72"/>
      <c r="J95" s="72"/>
      <c r="K95" s="72">
        <v>105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57"/>
    </row>
    <row r="96" spans="1:23" ht="24" x14ac:dyDescent="0.2">
      <c r="A96" s="68"/>
      <c r="B96" s="69"/>
      <c r="C96" s="70" t="s">
        <v>192</v>
      </c>
      <c r="D96" s="71" t="s">
        <v>90</v>
      </c>
      <c r="E96" s="72"/>
      <c r="F96" s="73"/>
      <c r="G96" s="72"/>
      <c r="H96" s="72">
        <v>5</v>
      </c>
      <c r="I96" s="72"/>
      <c r="J96" s="72"/>
      <c r="K96" s="72">
        <v>50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57"/>
    </row>
    <row r="97" spans="1:23" x14ac:dyDescent="0.2">
      <c r="A97" s="68"/>
      <c r="B97" s="69"/>
      <c r="C97" s="70" t="s">
        <v>69</v>
      </c>
      <c r="D97" s="71" t="s">
        <v>70</v>
      </c>
      <c r="E97" s="72"/>
      <c r="F97" s="73"/>
      <c r="G97" s="72"/>
      <c r="H97" s="72">
        <v>157</v>
      </c>
      <c r="I97" s="72"/>
      <c r="J97" s="72"/>
      <c r="K97" s="72">
        <v>807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57"/>
    </row>
    <row r="98" spans="1:23" ht="36" x14ac:dyDescent="0.2">
      <c r="A98" s="62">
        <v>24</v>
      </c>
      <c r="B98" s="63">
        <v>24</v>
      </c>
      <c r="C98" s="64" t="s">
        <v>193</v>
      </c>
      <c r="D98" s="65">
        <v>3.6960000000000002</v>
      </c>
      <c r="E98" s="66">
        <v>320</v>
      </c>
      <c r="F98" s="67" t="s">
        <v>194</v>
      </c>
      <c r="G98" s="66"/>
      <c r="H98" s="66">
        <v>1183</v>
      </c>
      <c r="I98" s="66" t="s">
        <v>195</v>
      </c>
      <c r="J98" s="66"/>
      <c r="K98" s="66">
        <v>1072</v>
      </c>
      <c r="L98" s="67" t="s">
        <v>196</v>
      </c>
      <c r="M98" s="67"/>
      <c r="N98" s="67" t="s">
        <v>75</v>
      </c>
      <c r="O98" s="67"/>
      <c r="P98" s="67"/>
      <c r="Q98" s="67"/>
      <c r="R98" s="67"/>
      <c r="S98" s="67"/>
      <c r="T98" s="67"/>
      <c r="U98" s="67"/>
      <c r="V98" s="67"/>
    </row>
    <row r="99" spans="1:23" ht="84" x14ac:dyDescent="0.2">
      <c r="A99" s="62">
        <v>25</v>
      </c>
      <c r="B99" s="63">
        <v>25</v>
      </c>
      <c r="C99" s="64" t="s">
        <v>104</v>
      </c>
      <c r="D99" s="65">
        <v>7.4399999999999994E-2</v>
      </c>
      <c r="E99" s="66">
        <v>2459.6799999999998</v>
      </c>
      <c r="F99" s="67" t="s">
        <v>105</v>
      </c>
      <c r="G99" s="66" t="s">
        <v>106</v>
      </c>
      <c r="H99" s="66">
        <v>183</v>
      </c>
      <c r="I99" s="66" t="s">
        <v>197</v>
      </c>
      <c r="J99" s="66">
        <v>4</v>
      </c>
      <c r="K99" s="66">
        <v>2028</v>
      </c>
      <c r="L99" s="67" t="s">
        <v>198</v>
      </c>
      <c r="M99" s="67"/>
      <c r="N99" s="67" t="s">
        <v>63</v>
      </c>
      <c r="O99" s="67"/>
      <c r="P99" s="67"/>
      <c r="Q99" s="67"/>
      <c r="R99" s="67"/>
      <c r="S99" s="67"/>
      <c r="T99" s="67"/>
      <c r="U99" s="67"/>
      <c r="V99" s="67" t="s">
        <v>199</v>
      </c>
    </row>
    <row r="100" spans="1:23" ht="24" x14ac:dyDescent="0.2">
      <c r="A100" s="68"/>
      <c r="B100" s="69"/>
      <c r="C100" s="70" t="s">
        <v>200</v>
      </c>
      <c r="D100" s="71" t="s">
        <v>110</v>
      </c>
      <c r="E100" s="72"/>
      <c r="F100" s="73"/>
      <c r="G100" s="72"/>
      <c r="H100" s="72">
        <v>158</v>
      </c>
      <c r="I100" s="72"/>
      <c r="J100" s="72"/>
      <c r="K100" s="72">
        <v>1795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57"/>
    </row>
    <row r="101" spans="1:23" ht="24" x14ac:dyDescent="0.2">
      <c r="A101" s="68"/>
      <c r="B101" s="69"/>
      <c r="C101" s="70" t="s">
        <v>201</v>
      </c>
      <c r="D101" s="71" t="s">
        <v>112</v>
      </c>
      <c r="E101" s="72"/>
      <c r="F101" s="73"/>
      <c r="G101" s="72"/>
      <c r="H101" s="72">
        <v>78</v>
      </c>
      <c r="I101" s="72"/>
      <c r="J101" s="72"/>
      <c r="K101" s="72">
        <v>830</v>
      </c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57"/>
    </row>
    <row r="102" spans="1:23" x14ac:dyDescent="0.2">
      <c r="A102" s="68"/>
      <c r="B102" s="69"/>
      <c r="C102" s="70" t="s">
        <v>69</v>
      </c>
      <c r="D102" s="71" t="s">
        <v>70</v>
      </c>
      <c r="E102" s="72"/>
      <c r="F102" s="73"/>
      <c r="G102" s="72"/>
      <c r="H102" s="72">
        <v>442</v>
      </c>
      <c r="I102" s="72"/>
      <c r="J102" s="72"/>
      <c r="K102" s="72">
        <v>4952</v>
      </c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57"/>
    </row>
    <row r="103" spans="1:23" ht="60" x14ac:dyDescent="0.2">
      <c r="A103" s="62">
        <v>26</v>
      </c>
      <c r="B103" s="63">
        <v>26</v>
      </c>
      <c r="C103" s="64" t="s">
        <v>113</v>
      </c>
      <c r="D103" s="65">
        <v>7.8120000000000003</v>
      </c>
      <c r="E103" s="66">
        <v>69.12</v>
      </c>
      <c r="F103" s="67" t="s">
        <v>114</v>
      </c>
      <c r="G103" s="66"/>
      <c r="H103" s="66">
        <v>540</v>
      </c>
      <c r="I103" s="66" t="s">
        <v>202</v>
      </c>
      <c r="J103" s="66"/>
      <c r="K103" s="66">
        <v>1115</v>
      </c>
      <c r="L103" s="67" t="s">
        <v>203</v>
      </c>
      <c r="M103" s="67"/>
      <c r="N103" s="67" t="s">
        <v>75</v>
      </c>
      <c r="O103" s="67"/>
      <c r="P103" s="67"/>
      <c r="Q103" s="67"/>
      <c r="R103" s="67"/>
      <c r="S103" s="67"/>
      <c r="T103" s="67"/>
      <c r="U103" s="67"/>
      <c r="V103" s="67"/>
    </row>
    <row r="104" spans="1:23" ht="36" x14ac:dyDescent="0.2">
      <c r="A104" s="62">
        <v>27</v>
      </c>
      <c r="B104" s="63">
        <v>27</v>
      </c>
      <c r="C104" s="64" t="s">
        <v>117</v>
      </c>
      <c r="D104" s="65">
        <v>0.14879999999999999</v>
      </c>
      <c r="E104" s="66">
        <v>91.43</v>
      </c>
      <c r="F104" s="67" t="s">
        <v>118</v>
      </c>
      <c r="G104" s="66">
        <v>4.13</v>
      </c>
      <c r="H104" s="66">
        <v>14</v>
      </c>
      <c r="I104" s="66" t="s">
        <v>204</v>
      </c>
      <c r="J104" s="66">
        <v>1</v>
      </c>
      <c r="K104" s="66">
        <v>172</v>
      </c>
      <c r="L104" s="67" t="s">
        <v>205</v>
      </c>
      <c r="M104" s="67"/>
      <c r="N104" s="67" t="s">
        <v>63</v>
      </c>
      <c r="O104" s="67"/>
      <c r="P104" s="67"/>
      <c r="Q104" s="67"/>
      <c r="R104" s="67"/>
      <c r="S104" s="67"/>
      <c r="T104" s="67"/>
      <c r="U104" s="67"/>
      <c r="V104" s="67">
        <v>4</v>
      </c>
    </row>
    <row r="105" spans="1:23" ht="24" x14ac:dyDescent="0.2">
      <c r="A105" s="68"/>
      <c r="B105" s="69"/>
      <c r="C105" s="70" t="s">
        <v>206</v>
      </c>
      <c r="D105" s="71" t="s">
        <v>88</v>
      </c>
      <c r="E105" s="72"/>
      <c r="F105" s="73"/>
      <c r="G105" s="72"/>
      <c r="H105" s="72">
        <v>15</v>
      </c>
      <c r="I105" s="72"/>
      <c r="J105" s="72"/>
      <c r="K105" s="72">
        <v>168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57"/>
    </row>
    <row r="106" spans="1:23" ht="24" x14ac:dyDescent="0.2">
      <c r="A106" s="68"/>
      <c r="B106" s="69"/>
      <c r="C106" s="70" t="s">
        <v>207</v>
      </c>
      <c r="D106" s="71" t="s">
        <v>90</v>
      </c>
      <c r="E106" s="72"/>
      <c r="F106" s="73"/>
      <c r="G106" s="72"/>
      <c r="H106" s="72">
        <v>8</v>
      </c>
      <c r="I106" s="72"/>
      <c r="J106" s="72"/>
      <c r="K106" s="72">
        <v>80</v>
      </c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57"/>
    </row>
    <row r="107" spans="1:23" x14ac:dyDescent="0.2">
      <c r="A107" s="68"/>
      <c r="B107" s="69"/>
      <c r="C107" s="70" t="s">
        <v>69</v>
      </c>
      <c r="D107" s="71" t="s">
        <v>70</v>
      </c>
      <c r="E107" s="72"/>
      <c r="F107" s="73"/>
      <c r="G107" s="72"/>
      <c r="H107" s="72">
        <v>39</v>
      </c>
      <c r="I107" s="72"/>
      <c r="J107" s="72"/>
      <c r="K107" s="72">
        <v>445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57"/>
    </row>
    <row r="108" spans="1:23" ht="36" x14ac:dyDescent="0.2">
      <c r="A108" s="80">
        <v>28</v>
      </c>
      <c r="B108" s="81">
        <v>28</v>
      </c>
      <c r="C108" s="82" t="s">
        <v>208</v>
      </c>
      <c r="D108" s="83">
        <v>3</v>
      </c>
      <c r="E108" s="84">
        <v>395</v>
      </c>
      <c r="F108" s="85" t="s">
        <v>124</v>
      </c>
      <c r="G108" s="84"/>
      <c r="H108" s="84">
        <v>1185</v>
      </c>
      <c r="I108" s="84" t="s">
        <v>209</v>
      </c>
      <c r="J108" s="84"/>
      <c r="K108" s="84">
        <v>4576</v>
      </c>
      <c r="L108" s="85" t="s">
        <v>210</v>
      </c>
      <c r="M108" s="85"/>
      <c r="N108" s="85" t="s">
        <v>75</v>
      </c>
      <c r="O108" s="85"/>
      <c r="P108" s="85"/>
      <c r="Q108" s="85"/>
      <c r="R108" s="85"/>
      <c r="S108" s="85"/>
      <c r="T108" s="85"/>
      <c r="U108" s="85"/>
      <c r="V108" s="85"/>
    </row>
    <row r="109" spans="1:23" ht="36" x14ac:dyDescent="0.2">
      <c r="A109" s="88" t="s">
        <v>211</v>
      </c>
      <c r="B109" s="89"/>
      <c r="C109" s="89"/>
      <c r="D109" s="89"/>
      <c r="E109" s="89"/>
      <c r="F109" s="89"/>
      <c r="G109" s="89"/>
      <c r="H109" s="86">
        <v>19386</v>
      </c>
      <c r="I109" s="86" t="s">
        <v>212</v>
      </c>
      <c r="J109" s="86" t="s">
        <v>213</v>
      </c>
      <c r="K109" s="86">
        <v>69610</v>
      </c>
      <c r="L109" s="86" t="s">
        <v>214</v>
      </c>
      <c r="M109" s="86"/>
      <c r="N109" s="86"/>
      <c r="O109" s="86"/>
      <c r="P109" s="86"/>
      <c r="Q109" s="86"/>
      <c r="R109" s="86"/>
      <c r="S109" s="86"/>
      <c r="T109" s="86"/>
      <c r="U109" s="86"/>
      <c r="V109" s="86" t="s">
        <v>215</v>
      </c>
    </row>
    <row r="110" spans="1:23" x14ac:dyDescent="0.2">
      <c r="A110" s="88" t="s">
        <v>216</v>
      </c>
      <c r="B110" s="89"/>
      <c r="C110" s="89"/>
      <c r="D110" s="89"/>
      <c r="E110" s="89"/>
      <c r="F110" s="89"/>
      <c r="G110" s="89"/>
      <c r="H110" s="86">
        <v>19516</v>
      </c>
      <c r="I110" s="86"/>
      <c r="J110" s="86"/>
      <c r="K110" s="86">
        <v>71156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3" x14ac:dyDescent="0.2">
      <c r="A111" s="88" t="s">
        <v>217</v>
      </c>
      <c r="B111" s="89"/>
      <c r="C111" s="89"/>
      <c r="D111" s="89"/>
      <c r="E111" s="89"/>
      <c r="F111" s="89"/>
      <c r="G111" s="89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3" ht="51.95" customHeight="1" x14ac:dyDescent="0.2">
      <c r="A112" s="88" t="s">
        <v>218</v>
      </c>
      <c r="B112" s="89"/>
      <c r="C112" s="89"/>
      <c r="D112" s="89"/>
      <c r="E112" s="89"/>
      <c r="F112" s="89"/>
      <c r="G112" s="89"/>
      <c r="H112" s="86">
        <v>130</v>
      </c>
      <c r="I112" s="86">
        <v>104</v>
      </c>
      <c r="J112" s="86" t="s">
        <v>219</v>
      </c>
      <c r="K112" s="86">
        <v>1546</v>
      </c>
      <c r="L112" s="86">
        <v>1407</v>
      </c>
      <c r="M112" s="86"/>
      <c r="N112" s="86"/>
      <c r="O112" s="86"/>
      <c r="P112" s="86"/>
      <c r="Q112" s="86"/>
      <c r="R112" s="86"/>
      <c r="S112" s="86"/>
      <c r="T112" s="86"/>
      <c r="U112" s="86"/>
      <c r="V112" s="86" t="s">
        <v>220</v>
      </c>
    </row>
    <row r="113" spans="1:22" x14ac:dyDescent="0.2">
      <c r="A113" s="88" t="s">
        <v>221</v>
      </c>
      <c r="B113" s="89"/>
      <c r="C113" s="89"/>
      <c r="D113" s="89"/>
      <c r="E113" s="89"/>
      <c r="F113" s="89"/>
      <c r="G113" s="89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x14ac:dyDescent="0.2">
      <c r="A114" s="88" t="s">
        <v>222</v>
      </c>
      <c r="B114" s="89"/>
      <c r="C114" s="89"/>
      <c r="D114" s="89"/>
      <c r="E114" s="89"/>
      <c r="F114" s="89"/>
      <c r="G114" s="89"/>
      <c r="H114" s="86">
        <v>891</v>
      </c>
      <c r="I114" s="86"/>
      <c r="J114" s="86"/>
      <c r="K114" s="86">
        <v>12031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x14ac:dyDescent="0.2">
      <c r="A115" s="88" t="s">
        <v>223</v>
      </c>
      <c r="B115" s="89"/>
      <c r="C115" s="89"/>
      <c r="D115" s="89"/>
      <c r="E115" s="89"/>
      <c r="F115" s="89"/>
      <c r="G115" s="89"/>
      <c r="H115" s="86">
        <v>18479</v>
      </c>
      <c r="I115" s="86"/>
      <c r="J115" s="86"/>
      <c r="K115" s="86">
        <v>58360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1:22" x14ac:dyDescent="0.2">
      <c r="A116" s="88" t="s">
        <v>224</v>
      </c>
      <c r="B116" s="89"/>
      <c r="C116" s="89"/>
      <c r="D116" s="89"/>
      <c r="E116" s="89"/>
      <c r="F116" s="89"/>
      <c r="G116" s="89"/>
      <c r="H116" s="86">
        <v>153</v>
      </c>
      <c r="I116" s="86"/>
      <c r="J116" s="86"/>
      <c r="K116" s="86">
        <v>830</v>
      </c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1:22" x14ac:dyDescent="0.2">
      <c r="A117" s="90" t="s">
        <v>225</v>
      </c>
      <c r="B117" s="91"/>
      <c r="C117" s="91"/>
      <c r="D117" s="91"/>
      <c r="E117" s="91"/>
      <c r="F117" s="91"/>
      <c r="G117" s="91"/>
      <c r="H117" s="87">
        <v>835</v>
      </c>
      <c r="I117" s="87"/>
      <c r="J117" s="87"/>
      <c r="K117" s="87">
        <v>9565</v>
      </c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x14ac:dyDescent="0.2">
      <c r="A118" s="90" t="s">
        <v>226</v>
      </c>
      <c r="B118" s="91"/>
      <c r="C118" s="91"/>
      <c r="D118" s="91"/>
      <c r="E118" s="91"/>
      <c r="F118" s="91"/>
      <c r="G118" s="91"/>
      <c r="H118" s="87">
        <v>529</v>
      </c>
      <c r="I118" s="87"/>
      <c r="J118" s="87"/>
      <c r="K118" s="87">
        <v>5712</v>
      </c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x14ac:dyDescent="0.2">
      <c r="A119" s="90" t="s">
        <v>227</v>
      </c>
      <c r="B119" s="91"/>
      <c r="C119" s="91"/>
      <c r="D119" s="91"/>
      <c r="E119" s="91"/>
      <c r="F119" s="91"/>
      <c r="G119" s="91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x14ac:dyDescent="0.2">
      <c r="A120" s="88" t="s">
        <v>228</v>
      </c>
      <c r="B120" s="89"/>
      <c r="C120" s="89"/>
      <c r="D120" s="89"/>
      <c r="E120" s="89"/>
      <c r="F120" s="89"/>
      <c r="G120" s="89"/>
      <c r="H120" s="86">
        <v>967</v>
      </c>
      <c r="I120" s="86"/>
      <c r="J120" s="86"/>
      <c r="K120" s="86">
        <v>11143</v>
      </c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1:22" x14ac:dyDescent="0.2">
      <c r="A121" s="88" t="s">
        <v>229</v>
      </c>
      <c r="B121" s="89"/>
      <c r="C121" s="89"/>
      <c r="D121" s="89"/>
      <c r="E121" s="89"/>
      <c r="F121" s="89"/>
      <c r="G121" s="89"/>
      <c r="H121" s="86">
        <v>17070</v>
      </c>
      <c r="I121" s="86"/>
      <c r="J121" s="86"/>
      <c r="K121" s="86">
        <v>52274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1:22" x14ac:dyDescent="0.2">
      <c r="A122" s="88" t="s">
        <v>230</v>
      </c>
      <c r="B122" s="89"/>
      <c r="C122" s="89"/>
      <c r="D122" s="89"/>
      <c r="E122" s="89"/>
      <c r="F122" s="89"/>
      <c r="G122" s="89"/>
      <c r="H122" s="86">
        <v>2296</v>
      </c>
      <c r="I122" s="86"/>
      <c r="J122" s="86"/>
      <c r="K122" s="86">
        <v>16898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1:22" x14ac:dyDescent="0.2">
      <c r="A123" s="88" t="s">
        <v>231</v>
      </c>
      <c r="B123" s="89"/>
      <c r="C123" s="89"/>
      <c r="D123" s="89"/>
      <c r="E123" s="89"/>
      <c r="F123" s="89"/>
      <c r="G123" s="89"/>
      <c r="H123" s="86">
        <v>547</v>
      </c>
      <c r="I123" s="86"/>
      <c r="J123" s="86"/>
      <c r="K123" s="86">
        <v>6118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1:22" x14ac:dyDescent="0.2">
      <c r="A124" s="88" t="s">
        <v>232</v>
      </c>
      <c r="B124" s="89"/>
      <c r="C124" s="89"/>
      <c r="D124" s="89"/>
      <c r="E124" s="89"/>
      <c r="F124" s="89"/>
      <c r="G124" s="89"/>
      <c r="H124" s="86">
        <v>20880</v>
      </c>
      <c r="I124" s="86"/>
      <c r="J124" s="86"/>
      <c r="K124" s="86">
        <v>86433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1:22" x14ac:dyDescent="0.2">
      <c r="A125" s="88" t="s">
        <v>233</v>
      </c>
      <c r="B125" s="89"/>
      <c r="C125" s="89"/>
      <c r="D125" s="89"/>
      <c r="E125" s="89"/>
      <c r="F125" s="89"/>
      <c r="G125" s="89"/>
      <c r="H125" s="86">
        <v>3769.46</v>
      </c>
      <c r="I125" s="86"/>
      <c r="J125" s="86"/>
      <c r="K125" s="86">
        <v>12323.87</v>
      </c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1:22" x14ac:dyDescent="0.2">
      <c r="A126" s="90" t="s">
        <v>234</v>
      </c>
      <c r="B126" s="91"/>
      <c r="C126" s="91"/>
      <c r="D126" s="91"/>
      <c r="E126" s="91"/>
      <c r="F126" s="91"/>
      <c r="G126" s="91"/>
      <c r="H126" s="87">
        <v>24649.46</v>
      </c>
      <c r="I126" s="87"/>
      <c r="J126" s="87"/>
      <c r="K126" s="87">
        <v>98756.87</v>
      </c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x14ac:dyDescent="0.2">
      <c r="A127" s="46"/>
      <c r="B127" s="35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">
      <c r="A128" s="46"/>
      <c r="B128" s="35"/>
      <c r="C128" s="51" t="s">
        <v>41</v>
      </c>
      <c r="D128" s="44"/>
      <c r="E128" s="44"/>
      <c r="F128" s="44"/>
      <c r="G128" s="44"/>
      <c r="H128" s="52">
        <f>IF(ISBLANK(Y30),"",ROUND(Z30/Y30,2)*100)</f>
        <v>94</v>
      </c>
      <c r="I128" s="44"/>
      <c r="J128" s="44"/>
      <c r="K128" s="52">
        <f>IF(ISBLANK(Y31),"",ROUND(Z31/Y31,2)*100)</f>
        <v>80</v>
      </c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">
      <c r="A129" s="46"/>
      <c r="B129" s="35"/>
      <c r="C129" s="51" t="s">
        <v>42</v>
      </c>
      <c r="D129" s="44"/>
      <c r="E129" s="44"/>
      <c r="F129" s="44"/>
      <c r="G129" s="44"/>
      <c r="H129" s="41">
        <f>IF(ISBLANK(Y30),"",ROUND(AA30/Y30,2)*100)</f>
        <v>59</v>
      </c>
      <c r="I129" s="44"/>
      <c r="J129" s="44"/>
      <c r="K129" s="41">
        <f>IF(ISBLANK(Y31),"",ROUND(AA31/Y31,2)*100)</f>
        <v>47</v>
      </c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">
      <c r="A130" s="26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x14ac:dyDescent="0.2">
      <c r="B131" s="53" t="s">
        <v>54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">
      <c r="B132" s="35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x14ac:dyDescent="0.2">
      <c r="B133" s="53" t="s">
        <v>55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x14ac:dyDescent="0.2">
      <c r="B134" s="42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6" spans="1:22" x14ac:dyDescent="0.2">
      <c r="C136" s="45"/>
      <c r="D136" s="45"/>
      <c r="E136" s="45"/>
      <c r="F136" s="45"/>
      <c r="G136" s="45"/>
    </row>
    <row r="137" spans="1:22" x14ac:dyDescent="0.2">
      <c r="C137" s="45"/>
      <c r="D137" s="45"/>
      <c r="E137" s="45"/>
      <c r="F137" s="45"/>
      <c r="G137" s="45"/>
    </row>
    <row r="138" spans="1:22" x14ac:dyDescent="0.2">
      <c r="C138" s="45"/>
      <c r="D138" s="45"/>
      <c r="E138" s="45"/>
      <c r="F138" s="45"/>
      <c r="G138" s="45"/>
    </row>
    <row r="139" spans="1:22" x14ac:dyDescent="0.2">
      <c r="C139" s="45"/>
      <c r="D139" s="45"/>
      <c r="E139" s="45"/>
      <c r="F139" s="45"/>
      <c r="G139" s="45"/>
    </row>
    <row r="140" spans="1:22" x14ac:dyDescent="0.2">
      <c r="C140" s="45"/>
      <c r="D140" s="45"/>
      <c r="E140" s="45"/>
      <c r="F140" s="45"/>
      <c r="G140" s="45"/>
    </row>
    <row r="141" spans="1:22" x14ac:dyDescent="0.2">
      <c r="C141" s="45"/>
      <c r="D141" s="45"/>
      <c r="E141" s="45"/>
      <c r="F141" s="45"/>
      <c r="G141" s="45"/>
    </row>
    <row r="142" spans="1:22" x14ac:dyDescent="0.2">
      <c r="C142" s="45"/>
      <c r="D142" s="45"/>
      <c r="E142" s="45"/>
      <c r="F142" s="45"/>
      <c r="G142" s="45"/>
    </row>
    <row r="143" spans="1:22" x14ac:dyDescent="0.2">
      <c r="C143" s="45"/>
      <c r="D143" s="45"/>
      <c r="E143" s="45"/>
      <c r="F143" s="45"/>
      <c r="G143" s="45"/>
    </row>
    <row r="144" spans="1:22" x14ac:dyDescent="0.2">
      <c r="C144" s="45"/>
      <c r="D144" s="45"/>
      <c r="E144" s="45"/>
      <c r="F144" s="45"/>
      <c r="G144" s="45"/>
    </row>
    <row r="145" spans="3:7" x14ac:dyDescent="0.2">
      <c r="C145" s="45"/>
      <c r="D145" s="45"/>
      <c r="E145" s="45"/>
      <c r="F145" s="45"/>
      <c r="G145" s="45"/>
    </row>
    <row r="146" spans="3:7" x14ac:dyDescent="0.2">
      <c r="C146" s="45"/>
      <c r="D146" s="45"/>
      <c r="E146" s="45"/>
      <c r="F146" s="45"/>
      <c r="G146" s="45"/>
    </row>
    <row r="147" spans="3:7" x14ac:dyDescent="0.2">
      <c r="C147" s="45"/>
      <c r="D147" s="45"/>
      <c r="E147" s="45"/>
      <c r="F147" s="45"/>
      <c r="G147" s="45"/>
    </row>
  </sheetData>
  <mergeCells count="57">
    <mergeCell ref="C7:J7"/>
    <mergeCell ref="C8:J8"/>
    <mergeCell ref="C9:J9"/>
    <mergeCell ref="C10:J10"/>
    <mergeCell ref="C11:J11"/>
    <mergeCell ref="B37:B38"/>
    <mergeCell ref="A37:A38"/>
    <mergeCell ref="H17:I18"/>
    <mergeCell ref="J17:K18"/>
    <mergeCell ref="L17:V17"/>
    <mergeCell ref="H19:I19"/>
    <mergeCell ref="J19:K19"/>
    <mergeCell ref="H31:I31"/>
    <mergeCell ref="K31:L31"/>
    <mergeCell ref="B21:V21"/>
    <mergeCell ref="A36:B36"/>
    <mergeCell ref="B22:V22"/>
    <mergeCell ref="B23:V23"/>
    <mergeCell ref="B24:V24"/>
    <mergeCell ref="K26:V26"/>
    <mergeCell ref="H26:J26"/>
    <mergeCell ref="H30:I30"/>
    <mergeCell ref="K27:L27"/>
    <mergeCell ref="K30:L30"/>
    <mergeCell ref="H28:I28"/>
    <mergeCell ref="H29:I29"/>
    <mergeCell ref="K28:L28"/>
    <mergeCell ref="K29:L29"/>
    <mergeCell ref="H27:I27"/>
    <mergeCell ref="C36:C38"/>
    <mergeCell ref="D36:D38"/>
    <mergeCell ref="E36:G36"/>
    <mergeCell ref="E37:E38"/>
    <mergeCell ref="K36:V36"/>
    <mergeCell ref="H37:H38"/>
    <mergeCell ref="K37:K38"/>
    <mergeCell ref="H36:J36"/>
    <mergeCell ref="A40:V40"/>
    <mergeCell ref="A74:V74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0" fitToHeight="30000" orientation="landscape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User</cp:lastModifiedBy>
  <cp:lastPrinted>2010-11-13T04:27:57Z</cp:lastPrinted>
  <dcterms:created xsi:type="dcterms:W3CDTF">2003-01-28T12:33:10Z</dcterms:created>
  <dcterms:modified xsi:type="dcterms:W3CDTF">2019-12-03T05:51:38Z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